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附件一" sheetId="1" r:id="rId1"/>
    <sheet name="附件二" sheetId="2" r:id="rId2"/>
  </sheets>
  <definedNames>
    <definedName name="_xlnm.Print_Titles" localSheetId="1">'附件二'!$1:$3</definedName>
    <definedName name="_xlnm.Print_Titles" localSheetId="0">'附件一'!$13:$13</definedName>
  </definedNames>
  <calcPr fullCalcOnLoad="1"/>
</workbook>
</file>

<file path=xl/sharedStrings.xml><?xml version="1.0" encoding="utf-8"?>
<sst xmlns="http://schemas.openxmlformats.org/spreadsheetml/2006/main" count="1287" uniqueCount="111">
  <si>
    <t>分数</t>
  </si>
  <si>
    <t>权重分</t>
  </si>
  <si>
    <t>教研项目申报立项（0.3）</t>
  </si>
  <si>
    <t>教学研究论文（0.4）</t>
  </si>
  <si>
    <t>指标三：实践教学(0.1)</t>
  </si>
  <si>
    <t>重视教学工作（0.2）</t>
  </si>
  <si>
    <t>教学质量监控及教风学风建设（0.3）</t>
  </si>
  <si>
    <t>考试工作（0.2）</t>
  </si>
  <si>
    <r>
      <t>人才培养方案</t>
    </r>
    <r>
      <rPr>
        <b/>
        <sz val="11"/>
        <rFont val="Times New Roman"/>
        <family val="1"/>
      </rPr>
      <t>(0.3)</t>
    </r>
  </si>
  <si>
    <t>教学效果（0.2）</t>
  </si>
  <si>
    <t>指标四：教学质量（0.2）</t>
  </si>
  <si>
    <t>指标五：教学管理（0.25）</t>
  </si>
  <si>
    <t>单位名称</t>
  </si>
  <si>
    <t>排名</t>
  </si>
  <si>
    <t>考评
总分</t>
  </si>
  <si>
    <r>
      <t>专业建设</t>
    </r>
    <r>
      <rPr>
        <sz val="11"/>
        <rFont val="楷体_GB2312"/>
        <family val="3"/>
      </rPr>
      <t>（</t>
    </r>
    <r>
      <rPr>
        <sz val="11"/>
        <rFont val="Times New Roman"/>
        <family val="1"/>
      </rPr>
      <t>0.2</t>
    </r>
    <r>
      <rPr>
        <sz val="11"/>
        <rFont val="楷体_GB2312"/>
        <family val="3"/>
      </rPr>
      <t>）</t>
    </r>
  </si>
  <si>
    <r>
      <t>课程建设</t>
    </r>
    <r>
      <rPr>
        <sz val="11"/>
        <rFont val="楷体_GB2312"/>
        <family val="3"/>
      </rPr>
      <t>（</t>
    </r>
    <r>
      <rPr>
        <sz val="11"/>
        <rFont val="Times New Roman"/>
        <family val="1"/>
      </rPr>
      <t>0.2</t>
    </r>
    <r>
      <rPr>
        <sz val="11"/>
        <rFont val="楷体_GB2312"/>
        <family val="3"/>
      </rPr>
      <t>）</t>
    </r>
  </si>
  <si>
    <r>
      <t>教材建设</t>
    </r>
    <r>
      <rPr>
        <sz val="11"/>
        <rFont val="楷体_GB2312"/>
        <family val="3"/>
      </rPr>
      <t>（</t>
    </r>
    <r>
      <rPr>
        <sz val="11"/>
        <rFont val="Times New Roman"/>
        <family val="1"/>
      </rPr>
      <t>0.15</t>
    </r>
    <r>
      <rPr>
        <sz val="11"/>
        <rFont val="楷体_GB2312"/>
        <family val="3"/>
      </rPr>
      <t>）</t>
    </r>
  </si>
  <si>
    <r>
      <t>双语教学</t>
    </r>
    <r>
      <rPr>
        <sz val="11"/>
        <rFont val="楷体_GB2312"/>
        <family val="3"/>
      </rPr>
      <t>（0.15）</t>
    </r>
  </si>
  <si>
    <t>教学研究执行情况（0.3）</t>
  </si>
  <si>
    <t>实习、课程设计、毕业论文（设计）（0.5）</t>
  </si>
  <si>
    <t>考研率（0.3）</t>
  </si>
  <si>
    <t>毕业论文（设计）质量（0.2）</t>
  </si>
  <si>
    <t>学科竞赛成绩（0.3）</t>
  </si>
  <si>
    <t>教授、副教授上课（0.1）</t>
  </si>
  <si>
    <t>日常工作完成情况（0.2）</t>
  </si>
  <si>
    <t>指标六：教学和教学管理工作亮点（0.05）</t>
  </si>
  <si>
    <t>大学生创新创业训练计划（0.5）</t>
  </si>
  <si>
    <t>序号</t>
  </si>
  <si>
    <t>马克思学院</t>
  </si>
  <si>
    <t>等级</t>
  </si>
  <si>
    <t xml:space="preserve">
等级</t>
  </si>
  <si>
    <t>观测点1</t>
  </si>
  <si>
    <t>观测点12</t>
  </si>
  <si>
    <r>
      <t>指标一：专业课程建设</t>
    </r>
    <r>
      <rPr>
        <sz val="11"/>
        <rFont val="楷体_GB2312"/>
        <family val="3"/>
      </rPr>
      <t>（0.25）</t>
    </r>
  </si>
  <si>
    <r>
      <t>指标二：教学研究与教学改革</t>
    </r>
    <r>
      <rPr>
        <sz val="11"/>
        <rFont val="楷体_GB2312"/>
        <family val="3"/>
      </rPr>
      <t>（</t>
    </r>
    <r>
      <rPr>
        <sz val="11"/>
        <rFont val="Times New Roman"/>
        <family val="1"/>
      </rPr>
      <t>0.15</t>
    </r>
    <r>
      <rPr>
        <sz val="11"/>
        <rFont val="楷体_GB2312"/>
        <family val="3"/>
      </rPr>
      <t>）</t>
    </r>
  </si>
  <si>
    <t>观测点2</t>
  </si>
  <si>
    <t>观测点3</t>
  </si>
  <si>
    <t>观测点4</t>
  </si>
  <si>
    <t>观测点5</t>
  </si>
  <si>
    <t>观测点6</t>
  </si>
  <si>
    <t>观测点7</t>
  </si>
  <si>
    <t>观测点8</t>
  </si>
  <si>
    <t>观测点9</t>
  </si>
  <si>
    <t>观测点10</t>
  </si>
  <si>
    <t>观测点11</t>
  </si>
  <si>
    <t>观测点13</t>
  </si>
  <si>
    <t>观测点14</t>
  </si>
  <si>
    <t>观测点15</t>
  </si>
  <si>
    <t>观测点16</t>
  </si>
  <si>
    <t>观测点17</t>
  </si>
  <si>
    <t>观测点18</t>
  </si>
  <si>
    <t>观测点19</t>
  </si>
  <si>
    <t>观测点20</t>
  </si>
  <si>
    <t>物电学院</t>
  </si>
  <si>
    <t>A</t>
  </si>
  <si>
    <t>B</t>
  </si>
  <si>
    <t>数学学院</t>
  </si>
  <si>
    <t>医学院</t>
  </si>
  <si>
    <t>文学院</t>
  </si>
  <si>
    <t>地科学院</t>
  </si>
  <si>
    <t>C</t>
  </si>
  <si>
    <t>机械学院</t>
  </si>
  <si>
    <t>农学院</t>
  </si>
  <si>
    <t>管理学院</t>
  </si>
  <si>
    <t>化工学院</t>
  </si>
  <si>
    <t>电信学院</t>
  </si>
  <si>
    <t>教育学院</t>
  </si>
  <si>
    <t>艺术学院</t>
  </si>
  <si>
    <t>—</t>
  </si>
  <si>
    <t>生科学院</t>
  </si>
  <si>
    <t>法学院</t>
  </si>
  <si>
    <t>经济学院</t>
  </si>
  <si>
    <t>临床医学院</t>
  </si>
  <si>
    <t>D</t>
  </si>
  <si>
    <t>外语学院</t>
  </si>
  <si>
    <t>城建学院</t>
  </si>
  <si>
    <t>计科学院</t>
  </si>
  <si>
    <t>地物学院</t>
  </si>
  <si>
    <t>动科学院</t>
  </si>
  <si>
    <t>园林学院</t>
  </si>
  <si>
    <t>体育学院</t>
  </si>
  <si>
    <t>油工学院</t>
  </si>
  <si>
    <t>地环学院</t>
  </si>
  <si>
    <t>附件一：2014-2015学年学院本科教学工作考核评估结果（共3页，第1页）</t>
  </si>
  <si>
    <t>附件一：2014-2015学年学院本科教学工作考核评估结果（共3页，第2页）</t>
  </si>
  <si>
    <t>附件一：2014-2015学年学院本科教学工作考核评估结果（共3页，第3页）</t>
  </si>
  <si>
    <t>学院</t>
  </si>
  <si>
    <t>人才培养方案</t>
  </si>
  <si>
    <t>专业建设</t>
  </si>
  <si>
    <t>课程建设</t>
  </si>
  <si>
    <t>教材建设</t>
  </si>
  <si>
    <t>双语教学</t>
  </si>
  <si>
    <t>教研项目申报立项</t>
  </si>
  <si>
    <t>教学研究执行情况</t>
  </si>
  <si>
    <t>教学研究论文</t>
  </si>
  <si>
    <t>实习、课程设计、毕业论文</t>
  </si>
  <si>
    <t>大学生创新创业训练计划</t>
  </si>
  <si>
    <t>考研率</t>
  </si>
  <si>
    <t>教学效果</t>
  </si>
  <si>
    <t>毕业论文（设计）质量</t>
  </si>
  <si>
    <t>学科竞赛成绩</t>
  </si>
  <si>
    <t>重视教学工作</t>
  </si>
  <si>
    <t>教授、副教授上课</t>
  </si>
  <si>
    <t>教学质量监控及教风学风建设</t>
  </si>
  <si>
    <t>考试工作</t>
  </si>
  <si>
    <t>日常工作</t>
  </si>
  <si>
    <t>工作亮点</t>
  </si>
  <si>
    <t>附件二：2014-2015学年学院本科教学工作考核评估各观测点评分排名（共3页，第1页）</t>
  </si>
  <si>
    <t>附件二：2014-2015学年学院本科教学工作考核评估各观测点评分排名（共3页，第2页）</t>
  </si>
  <si>
    <t>附件二：2014-2015学年学院本科教学工作考核评估各观测点评分排名（共3页，第3页）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</si>
</sst>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_);[Red]\(0.000\)"/>
    <numFmt numFmtId="178" formatCode="0.000_ "/>
    <numFmt numFmtId="179" formatCode="0.0000_ "/>
    <numFmt numFmtId="180" formatCode="0.00_);[Red]\(0.00\)"/>
  </numFmts>
  <fonts count="5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楷体_GB2312"/>
      <family val="3"/>
    </font>
    <font>
      <b/>
      <sz val="11"/>
      <name val="楷体_GB2312"/>
      <family val="3"/>
    </font>
    <font>
      <b/>
      <sz val="14"/>
      <name val="楷体_GB2312"/>
      <family val="3"/>
    </font>
    <font>
      <sz val="11"/>
      <name val="楷体_GB2312"/>
      <family val="3"/>
    </font>
    <font>
      <sz val="11"/>
      <name val="Times New Roman"/>
      <family val="1"/>
    </font>
    <font>
      <b/>
      <sz val="9"/>
      <name val="楷体_GB2312"/>
      <family val="3"/>
    </font>
    <font>
      <b/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b/>
      <sz val="16"/>
      <name val="楷体_GB2312"/>
      <family val="3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shrinkToFit="1"/>
    </xf>
    <xf numFmtId="178" fontId="2" fillId="0" borderId="10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2" fillId="0" borderId="10" xfId="43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0" xfId="0" applyNumberFormat="1" applyFont="1" applyFill="1" applyBorder="1" applyAlignment="1">
      <alignment horizontal="center" vertical="center" shrinkToFit="1"/>
    </xf>
    <xf numFmtId="177" fontId="18" fillId="0" borderId="10" xfId="0" applyNumberFormat="1" applyFont="1" applyFill="1" applyBorder="1" applyAlignment="1">
      <alignment horizontal="center" vertical="center" shrinkToFit="1"/>
    </xf>
    <xf numFmtId="177" fontId="19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0"/>
  <sheetViews>
    <sheetView zoomScale="115" zoomScaleNormal="115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10" sqref="M10"/>
    </sheetView>
  </sheetViews>
  <sheetFormatPr defaultColWidth="9.00390625" defaultRowHeight="14.25"/>
  <cols>
    <col min="1" max="1" width="8.00390625" style="2" customWidth="1"/>
    <col min="2" max="2" width="3.75390625" style="2" customWidth="1"/>
    <col min="3" max="3" width="6.75390625" style="26" customWidth="1"/>
    <col min="4" max="5" width="4.125" style="2" customWidth="1"/>
    <col min="6" max="6" width="5.375" style="3" customWidth="1"/>
    <col min="7" max="8" width="4.00390625" style="2" customWidth="1"/>
    <col min="9" max="9" width="5.375" style="3" customWidth="1"/>
    <col min="10" max="10" width="3.875" style="2" customWidth="1"/>
    <col min="11" max="11" width="4.125" style="2" customWidth="1"/>
    <col min="12" max="12" width="5.375" style="3" customWidth="1"/>
    <col min="13" max="13" width="4.125" style="2" customWidth="1"/>
    <col min="14" max="14" width="4.25390625" style="2" customWidth="1"/>
    <col min="15" max="15" width="5.375" style="3" customWidth="1"/>
    <col min="16" max="17" width="4.00390625" style="2" customWidth="1"/>
    <col min="18" max="18" width="5.375" style="3" customWidth="1"/>
    <col min="19" max="19" width="4.125" style="2" customWidth="1"/>
    <col min="20" max="20" width="4.00390625" style="2" customWidth="1"/>
    <col min="21" max="21" width="5.375" style="3" customWidth="1"/>
    <col min="22" max="22" width="4.00390625" style="2" customWidth="1"/>
    <col min="23" max="23" width="3.875" style="2" customWidth="1"/>
    <col min="24" max="24" width="5.375" style="3" customWidth="1"/>
    <col min="25" max="25" width="4.125" style="2" customWidth="1"/>
    <col min="26" max="26" width="5.25390625" style="2" customWidth="1"/>
    <col min="27" max="27" width="5.375" style="3" customWidth="1"/>
    <col min="28" max="28" width="8.00390625" style="2" customWidth="1"/>
    <col min="29" max="29" width="3.75390625" style="2" customWidth="1"/>
    <col min="30" max="30" width="6.75390625" style="26" customWidth="1"/>
    <col min="31" max="31" width="5.875" style="2" customWidth="1"/>
    <col min="32" max="32" width="6.125" style="2" customWidth="1"/>
    <col min="33" max="33" width="7.25390625" style="2" customWidth="1"/>
    <col min="34" max="34" width="6.125" style="2" customWidth="1"/>
    <col min="35" max="35" width="5.625" style="2" customWidth="1"/>
    <col min="36" max="36" width="7.00390625" style="2" customWidth="1"/>
    <col min="37" max="37" width="4.375" style="2" customWidth="1"/>
    <col min="38" max="38" width="7.25390625" style="2" customWidth="1"/>
    <col min="39" max="39" width="6.75390625" style="2" customWidth="1"/>
    <col min="40" max="40" width="5.625" style="2" customWidth="1"/>
    <col min="41" max="41" width="7.125" style="2" customWidth="1"/>
    <col min="42" max="42" width="6.375" style="2" customWidth="1"/>
    <col min="43" max="43" width="5.125" style="2" customWidth="1"/>
    <col min="44" max="44" width="5.625" style="2" customWidth="1"/>
    <col min="45" max="45" width="7.00390625" style="2" customWidth="1"/>
    <col min="46" max="46" width="5.00390625" style="2" customWidth="1"/>
    <col min="47" max="47" width="4.00390625" style="2" customWidth="1"/>
    <col min="48" max="48" width="5.50390625" style="2" customWidth="1"/>
    <col min="49" max="49" width="8.00390625" style="2" customWidth="1"/>
    <col min="50" max="50" width="3.75390625" style="2" customWidth="1"/>
    <col min="51" max="51" width="6.75390625" style="26" customWidth="1"/>
    <col min="52" max="52" width="4.875" style="2" customWidth="1"/>
    <col min="53" max="53" width="5.875" style="2" customWidth="1"/>
    <col min="54" max="54" width="6.75390625" style="2" bestFit="1" customWidth="1"/>
    <col min="55" max="55" width="4.50390625" style="2" customWidth="1"/>
    <col min="56" max="56" width="5.375" style="2" customWidth="1"/>
    <col min="57" max="57" width="6.50390625" style="2" customWidth="1"/>
    <col min="58" max="58" width="5.25390625" style="2" customWidth="1"/>
    <col min="59" max="59" width="7.50390625" style="2" customWidth="1"/>
    <col min="60" max="60" width="9.00390625" style="2" customWidth="1"/>
    <col min="61" max="61" width="4.125" style="2" customWidth="1"/>
    <col min="62" max="62" width="4.375" style="2" customWidth="1"/>
    <col min="63" max="63" width="6.625" style="2" customWidth="1"/>
    <col min="64" max="64" width="4.125" style="2" customWidth="1"/>
    <col min="65" max="65" width="5.00390625" style="2" customWidth="1"/>
    <col min="66" max="66" width="5.875" style="2" customWidth="1"/>
    <col min="67" max="67" width="4.75390625" style="2" customWidth="1"/>
    <col min="68" max="68" width="6.625" style="2" customWidth="1"/>
    <col min="69" max="69" width="7.50390625" style="2" customWidth="1"/>
    <col min="70" max="16384" width="9.00390625" style="2" customWidth="1"/>
  </cols>
  <sheetData>
    <row r="1" spans="1:69" s="6" customFormat="1" ht="18" customHeight="1">
      <c r="A1" s="58" t="s">
        <v>84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85</v>
      </c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 t="s">
        <v>86</v>
      </c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</row>
    <row r="2" spans="1:69" s="20" customFormat="1" ht="26.25" customHeight="1">
      <c r="A2" s="33" t="s">
        <v>12</v>
      </c>
      <c r="B2" s="33" t="s">
        <v>13</v>
      </c>
      <c r="C2" s="30" t="s">
        <v>14</v>
      </c>
      <c r="D2" s="42" t="s">
        <v>34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4"/>
      <c r="S2" s="42" t="s">
        <v>35</v>
      </c>
      <c r="T2" s="43"/>
      <c r="U2" s="43"/>
      <c r="V2" s="43"/>
      <c r="W2" s="43"/>
      <c r="X2" s="43"/>
      <c r="Y2" s="43"/>
      <c r="Z2" s="43"/>
      <c r="AA2" s="44"/>
      <c r="AB2" s="33" t="s">
        <v>12</v>
      </c>
      <c r="AC2" s="33" t="s">
        <v>13</v>
      </c>
      <c r="AD2" s="30" t="s">
        <v>14</v>
      </c>
      <c r="AE2" s="27" t="s">
        <v>4</v>
      </c>
      <c r="AF2" s="28"/>
      <c r="AG2" s="28"/>
      <c r="AH2" s="28"/>
      <c r="AI2" s="28"/>
      <c r="AJ2" s="29"/>
      <c r="AK2" s="27" t="s">
        <v>10</v>
      </c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9"/>
      <c r="AW2" s="33" t="s">
        <v>12</v>
      </c>
      <c r="AX2" s="33" t="s">
        <v>13</v>
      </c>
      <c r="AY2" s="30" t="s">
        <v>14</v>
      </c>
      <c r="AZ2" s="27" t="s">
        <v>11</v>
      </c>
      <c r="BA2" s="28"/>
      <c r="BB2" s="28"/>
      <c r="BC2" s="28"/>
      <c r="BD2" s="28"/>
      <c r="BE2" s="28"/>
      <c r="BF2" s="48"/>
      <c r="BG2" s="48"/>
      <c r="BH2" s="48"/>
      <c r="BI2" s="48"/>
      <c r="BJ2" s="48"/>
      <c r="BK2" s="48"/>
      <c r="BL2" s="48"/>
      <c r="BM2" s="48"/>
      <c r="BN2" s="49"/>
      <c r="BO2" s="36" t="s">
        <v>26</v>
      </c>
      <c r="BP2" s="37"/>
      <c r="BQ2" s="38"/>
    </row>
    <row r="3" spans="1:69" s="1" customFormat="1" ht="42.75" customHeight="1">
      <c r="A3" s="34"/>
      <c r="B3" s="34"/>
      <c r="C3" s="31"/>
      <c r="D3" s="45" t="s">
        <v>8</v>
      </c>
      <c r="E3" s="46"/>
      <c r="F3" s="46"/>
      <c r="G3" s="45" t="s">
        <v>15</v>
      </c>
      <c r="H3" s="46"/>
      <c r="I3" s="47"/>
      <c r="J3" s="45" t="s">
        <v>16</v>
      </c>
      <c r="K3" s="46"/>
      <c r="L3" s="47"/>
      <c r="M3" s="45" t="s">
        <v>17</v>
      </c>
      <c r="N3" s="46"/>
      <c r="O3" s="47"/>
      <c r="P3" s="45" t="s">
        <v>18</v>
      </c>
      <c r="Q3" s="46"/>
      <c r="R3" s="47"/>
      <c r="S3" s="52" t="s">
        <v>2</v>
      </c>
      <c r="T3" s="53"/>
      <c r="U3" s="54"/>
      <c r="V3" s="52" t="s">
        <v>19</v>
      </c>
      <c r="W3" s="53"/>
      <c r="X3" s="54"/>
      <c r="Y3" s="52" t="s">
        <v>3</v>
      </c>
      <c r="Z3" s="53"/>
      <c r="AA3" s="54"/>
      <c r="AB3" s="34"/>
      <c r="AC3" s="34"/>
      <c r="AD3" s="31"/>
      <c r="AE3" s="55" t="s">
        <v>20</v>
      </c>
      <c r="AF3" s="56"/>
      <c r="AG3" s="57"/>
      <c r="AH3" s="59" t="s">
        <v>27</v>
      </c>
      <c r="AI3" s="60"/>
      <c r="AJ3" s="61"/>
      <c r="AK3" s="27" t="s">
        <v>21</v>
      </c>
      <c r="AL3" s="50"/>
      <c r="AM3" s="51"/>
      <c r="AN3" s="27" t="s">
        <v>9</v>
      </c>
      <c r="AO3" s="50"/>
      <c r="AP3" s="51"/>
      <c r="AQ3" s="27" t="s">
        <v>22</v>
      </c>
      <c r="AR3" s="28"/>
      <c r="AS3" s="29"/>
      <c r="AT3" s="27" t="s">
        <v>23</v>
      </c>
      <c r="AU3" s="28"/>
      <c r="AV3" s="29"/>
      <c r="AW3" s="34"/>
      <c r="AX3" s="34"/>
      <c r="AY3" s="31"/>
      <c r="AZ3" s="27" t="s">
        <v>5</v>
      </c>
      <c r="BA3" s="28"/>
      <c r="BB3" s="29"/>
      <c r="BC3" s="27" t="s">
        <v>24</v>
      </c>
      <c r="BD3" s="28"/>
      <c r="BE3" s="29"/>
      <c r="BF3" s="27" t="s">
        <v>6</v>
      </c>
      <c r="BG3" s="28"/>
      <c r="BH3" s="29"/>
      <c r="BI3" s="42" t="s">
        <v>7</v>
      </c>
      <c r="BJ3" s="43"/>
      <c r="BK3" s="44"/>
      <c r="BL3" s="27" t="s">
        <v>25</v>
      </c>
      <c r="BM3" s="28"/>
      <c r="BN3" s="29"/>
      <c r="BO3" s="39"/>
      <c r="BP3" s="40"/>
      <c r="BQ3" s="41"/>
    </row>
    <row r="4" spans="1:69" s="10" customFormat="1" ht="30" customHeight="1">
      <c r="A4" s="35"/>
      <c r="B4" s="35"/>
      <c r="C4" s="32"/>
      <c r="D4" s="4" t="s">
        <v>30</v>
      </c>
      <c r="E4" s="4" t="s">
        <v>0</v>
      </c>
      <c r="F4" s="11" t="s">
        <v>1</v>
      </c>
      <c r="G4" s="4" t="s">
        <v>30</v>
      </c>
      <c r="H4" s="4" t="s">
        <v>0</v>
      </c>
      <c r="I4" s="7" t="s">
        <v>1</v>
      </c>
      <c r="J4" s="4" t="s">
        <v>30</v>
      </c>
      <c r="K4" s="4" t="s">
        <v>0</v>
      </c>
      <c r="L4" s="7" t="s">
        <v>1</v>
      </c>
      <c r="M4" s="4" t="s">
        <v>30</v>
      </c>
      <c r="N4" s="4" t="s">
        <v>0</v>
      </c>
      <c r="O4" s="7" t="s">
        <v>1</v>
      </c>
      <c r="P4" s="4" t="s">
        <v>30</v>
      </c>
      <c r="Q4" s="4" t="s">
        <v>0</v>
      </c>
      <c r="R4" s="7" t="s">
        <v>1</v>
      </c>
      <c r="S4" s="4" t="s">
        <v>30</v>
      </c>
      <c r="T4" s="4" t="s">
        <v>0</v>
      </c>
      <c r="U4" s="7" t="s">
        <v>1</v>
      </c>
      <c r="V4" s="4" t="s">
        <v>30</v>
      </c>
      <c r="W4" s="4" t="s">
        <v>0</v>
      </c>
      <c r="X4" s="7" t="s">
        <v>1</v>
      </c>
      <c r="Y4" s="4" t="s">
        <v>30</v>
      </c>
      <c r="Z4" s="4" t="s">
        <v>0</v>
      </c>
      <c r="AA4" s="7" t="s">
        <v>1</v>
      </c>
      <c r="AB4" s="35"/>
      <c r="AC4" s="35"/>
      <c r="AD4" s="32"/>
      <c r="AE4" s="4" t="s">
        <v>30</v>
      </c>
      <c r="AF4" s="4" t="s">
        <v>0</v>
      </c>
      <c r="AG4" s="4" t="s">
        <v>1</v>
      </c>
      <c r="AH4" s="4" t="s">
        <v>30</v>
      </c>
      <c r="AI4" s="4" t="s">
        <v>0</v>
      </c>
      <c r="AJ4" s="4" t="s">
        <v>1</v>
      </c>
      <c r="AK4" s="4" t="s">
        <v>30</v>
      </c>
      <c r="AL4" s="4" t="s">
        <v>0</v>
      </c>
      <c r="AM4" s="4" t="s">
        <v>1</v>
      </c>
      <c r="AN4" s="4" t="s">
        <v>30</v>
      </c>
      <c r="AO4" s="4" t="s">
        <v>0</v>
      </c>
      <c r="AP4" s="4" t="s">
        <v>1</v>
      </c>
      <c r="AQ4" s="4" t="s">
        <v>30</v>
      </c>
      <c r="AR4" s="4" t="s">
        <v>0</v>
      </c>
      <c r="AS4" s="4" t="s">
        <v>1</v>
      </c>
      <c r="AT4" s="4" t="s">
        <v>30</v>
      </c>
      <c r="AU4" s="4" t="s">
        <v>0</v>
      </c>
      <c r="AV4" s="4" t="s">
        <v>1</v>
      </c>
      <c r="AW4" s="35"/>
      <c r="AX4" s="35"/>
      <c r="AY4" s="32"/>
      <c r="AZ4" s="4" t="s">
        <v>30</v>
      </c>
      <c r="BA4" s="4" t="s">
        <v>0</v>
      </c>
      <c r="BB4" s="4" t="s">
        <v>1</v>
      </c>
      <c r="BC4" s="4" t="s">
        <v>30</v>
      </c>
      <c r="BD4" s="4" t="s">
        <v>0</v>
      </c>
      <c r="BE4" s="4" t="s">
        <v>1</v>
      </c>
      <c r="BF4" s="4" t="s">
        <v>30</v>
      </c>
      <c r="BG4" s="4" t="s">
        <v>0</v>
      </c>
      <c r="BH4" s="4" t="s">
        <v>1</v>
      </c>
      <c r="BI4" s="4" t="s">
        <v>30</v>
      </c>
      <c r="BJ4" s="4" t="s">
        <v>0</v>
      </c>
      <c r="BK4" s="4" t="s">
        <v>1</v>
      </c>
      <c r="BL4" s="12" t="s">
        <v>31</v>
      </c>
      <c r="BM4" s="4" t="s">
        <v>0</v>
      </c>
      <c r="BN4" s="4" t="s">
        <v>1</v>
      </c>
      <c r="BO4" s="4" t="s">
        <v>30</v>
      </c>
      <c r="BP4" s="4" t="s">
        <v>0</v>
      </c>
      <c r="BQ4" s="4" t="s">
        <v>1</v>
      </c>
    </row>
    <row r="5" spans="1:69" s="10" customFormat="1" ht="15" customHeight="1">
      <c r="A5" s="4" t="s">
        <v>54</v>
      </c>
      <c r="B5" s="4">
        <v>1</v>
      </c>
      <c r="C5" s="25">
        <f aca="true" t="shared" si="0" ref="C5:C30">F5+I5+L5+O5+R5+U5+X5+AA5+AG5+AJ5+AM5+AP5+AS5+AV5+BB5+BE5+BH5+BK5+BN5+BQ5</f>
        <v>94.71249999999999</v>
      </c>
      <c r="D5" s="4" t="s">
        <v>55</v>
      </c>
      <c r="E5" s="4">
        <v>100</v>
      </c>
      <c r="F5" s="7">
        <f aca="true" t="shared" si="1" ref="F5:F30">E5*0.25*0.3</f>
        <v>7.5</v>
      </c>
      <c r="G5" s="4" t="s">
        <v>55</v>
      </c>
      <c r="H5" s="4">
        <v>98</v>
      </c>
      <c r="I5" s="7">
        <f aca="true" t="shared" si="2" ref="I5:I16">H5*0.25*0.2</f>
        <v>4.9</v>
      </c>
      <c r="J5" s="4" t="s">
        <v>55</v>
      </c>
      <c r="K5" s="4">
        <v>95</v>
      </c>
      <c r="L5" s="7">
        <f aca="true" t="shared" si="3" ref="L5:L16">K5*0.25*0.2</f>
        <v>4.75</v>
      </c>
      <c r="M5" s="4" t="s">
        <v>55</v>
      </c>
      <c r="N5" s="4">
        <v>92</v>
      </c>
      <c r="O5" s="7">
        <f aca="true" t="shared" si="4" ref="O5:O16">N5*0.25*0.15</f>
        <v>3.4499999999999997</v>
      </c>
      <c r="P5" s="4" t="s">
        <v>56</v>
      </c>
      <c r="Q5" s="4">
        <v>85</v>
      </c>
      <c r="R5" s="7">
        <f aca="true" t="shared" si="5" ref="R5:R16">Q5*0.25*0.15</f>
        <v>3.1875</v>
      </c>
      <c r="S5" s="4" t="s">
        <v>55</v>
      </c>
      <c r="T5" s="4">
        <v>96</v>
      </c>
      <c r="U5" s="7">
        <f aca="true" t="shared" si="6" ref="U5:U30">T5*0.15*0.3</f>
        <v>4.319999999999999</v>
      </c>
      <c r="V5" s="4" t="s">
        <v>55</v>
      </c>
      <c r="W5" s="4">
        <v>97</v>
      </c>
      <c r="X5" s="7">
        <f aca="true" t="shared" si="7" ref="X5:X30">W5*0.15*0.3</f>
        <v>4.364999999999999</v>
      </c>
      <c r="Y5" s="4" t="s">
        <v>55</v>
      </c>
      <c r="Z5" s="4">
        <v>98</v>
      </c>
      <c r="AA5" s="7">
        <f aca="true" t="shared" si="8" ref="AA5:AA30">Z5*0.15*0.4</f>
        <v>5.88</v>
      </c>
      <c r="AB5" s="4" t="s">
        <v>54</v>
      </c>
      <c r="AC5" s="4">
        <v>1</v>
      </c>
      <c r="AD5" s="25">
        <v>94.7125</v>
      </c>
      <c r="AE5" s="4" t="s">
        <v>55</v>
      </c>
      <c r="AF5" s="4">
        <v>95</v>
      </c>
      <c r="AG5" s="4">
        <f aca="true" t="shared" si="9" ref="AG5:AG30">AF5*0.1*0.5</f>
        <v>4.75</v>
      </c>
      <c r="AH5" s="4" t="s">
        <v>55</v>
      </c>
      <c r="AI5" s="4">
        <v>90</v>
      </c>
      <c r="AJ5" s="8">
        <f aca="true" t="shared" si="10" ref="AJ5:AJ30">AI5*0.1*0.5</f>
        <v>4.5</v>
      </c>
      <c r="AK5" s="4" t="s">
        <v>56</v>
      </c>
      <c r="AL5" s="4">
        <v>83</v>
      </c>
      <c r="AM5" s="4">
        <f aca="true" t="shared" si="11" ref="AM5:AM30">AL5*0.2*0.3</f>
        <v>4.98</v>
      </c>
      <c r="AN5" s="4" t="s">
        <v>56</v>
      </c>
      <c r="AO5" s="4">
        <v>83</v>
      </c>
      <c r="AP5" s="4">
        <f aca="true" t="shared" si="12" ref="AP5:AP30">AO5*0.2*0.2</f>
        <v>3.3200000000000003</v>
      </c>
      <c r="AQ5" s="4" t="s">
        <v>55</v>
      </c>
      <c r="AR5" s="4">
        <v>100</v>
      </c>
      <c r="AS5" s="4">
        <f aca="true" t="shared" si="13" ref="AS5:AS30">AR5*0.2*0.2</f>
        <v>4</v>
      </c>
      <c r="AT5" s="4" t="s">
        <v>55</v>
      </c>
      <c r="AU5" s="4">
        <v>97</v>
      </c>
      <c r="AV5" s="21">
        <f aca="true" t="shared" si="14" ref="AV5:AV30">AU5*0.2*0.3</f>
        <v>5.82</v>
      </c>
      <c r="AW5" s="4" t="s">
        <v>54</v>
      </c>
      <c r="AX5" s="4">
        <v>1</v>
      </c>
      <c r="AY5" s="25">
        <v>94.7125</v>
      </c>
      <c r="AZ5" s="4" t="s">
        <v>55</v>
      </c>
      <c r="BA5" s="4">
        <v>97.8</v>
      </c>
      <c r="BB5" s="4">
        <f aca="true" t="shared" si="15" ref="BB5:BB30">BA5*0.25*0.2</f>
        <v>4.890000000000001</v>
      </c>
      <c r="BC5" s="4" t="s">
        <v>55</v>
      </c>
      <c r="BD5" s="4">
        <v>100</v>
      </c>
      <c r="BE5" s="9">
        <f aca="true" t="shared" si="16" ref="BE5:BE30">BD5*0.25*0.1</f>
        <v>2.5</v>
      </c>
      <c r="BF5" s="4" t="s">
        <v>55</v>
      </c>
      <c r="BG5" s="4">
        <v>95</v>
      </c>
      <c r="BH5" s="4">
        <f aca="true" t="shared" si="17" ref="BH5:BH30">BG5*0.25*0.3</f>
        <v>7.125</v>
      </c>
      <c r="BI5" s="4" t="s">
        <v>55</v>
      </c>
      <c r="BJ5" s="4">
        <v>94.5</v>
      </c>
      <c r="BK5" s="4">
        <f aca="true" t="shared" si="18" ref="BK5:BK30">BJ5*0.25*0.2</f>
        <v>4.7250000000000005</v>
      </c>
      <c r="BL5" s="4" t="s">
        <v>55</v>
      </c>
      <c r="BM5" s="4">
        <v>96</v>
      </c>
      <c r="BN5" s="4">
        <f aca="true" t="shared" si="19" ref="BN5:BN30">BM5*0.25*0.2</f>
        <v>4.800000000000001</v>
      </c>
      <c r="BO5" s="4" t="s">
        <v>55</v>
      </c>
      <c r="BP5" s="4">
        <v>99</v>
      </c>
      <c r="BQ5" s="4">
        <f aca="true" t="shared" si="20" ref="BQ5:BQ30">BP5*0.05</f>
        <v>4.95</v>
      </c>
    </row>
    <row r="6" spans="1:69" s="10" customFormat="1" ht="15" customHeight="1">
      <c r="A6" s="4" t="s">
        <v>57</v>
      </c>
      <c r="B6" s="4">
        <v>2</v>
      </c>
      <c r="C6" s="25">
        <f t="shared" si="0"/>
        <v>93.07874999999999</v>
      </c>
      <c r="D6" s="4" t="s">
        <v>55</v>
      </c>
      <c r="E6" s="4">
        <v>100</v>
      </c>
      <c r="F6" s="7">
        <f t="shared" si="1"/>
        <v>7.5</v>
      </c>
      <c r="G6" s="4" t="s">
        <v>55</v>
      </c>
      <c r="H6" s="4">
        <v>98</v>
      </c>
      <c r="I6" s="7">
        <f t="shared" si="2"/>
        <v>4.9</v>
      </c>
      <c r="J6" s="4" t="s">
        <v>56</v>
      </c>
      <c r="K6" s="4">
        <v>86</v>
      </c>
      <c r="L6" s="7">
        <f t="shared" si="3"/>
        <v>4.3</v>
      </c>
      <c r="M6" s="4" t="s">
        <v>56</v>
      </c>
      <c r="N6" s="4">
        <v>89</v>
      </c>
      <c r="O6" s="7">
        <f t="shared" si="4"/>
        <v>3.3375</v>
      </c>
      <c r="P6" s="4" t="s">
        <v>56</v>
      </c>
      <c r="Q6" s="4">
        <v>85</v>
      </c>
      <c r="R6" s="7">
        <f t="shared" si="5"/>
        <v>3.1875</v>
      </c>
      <c r="S6" s="4" t="s">
        <v>56</v>
      </c>
      <c r="T6" s="4">
        <v>89</v>
      </c>
      <c r="U6" s="7">
        <f t="shared" si="6"/>
        <v>4.005</v>
      </c>
      <c r="V6" s="4" t="s">
        <v>55</v>
      </c>
      <c r="W6" s="4">
        <v>97</v>
      </c>
      <c r="X6" s="7">
        <f t="shared" si="7"/>
        <v>4.364999999999999</v>
      </c>
      <c r="Y6" s="4" t="s">
        <v>55</v>
      </c>
      <c r="Z6" s="4">
        <v>93.5</v>
      </c>
      <c r="AA6" s="7">
        <f t="shared" si="8"/>
        <v>5.61</v>
      </c>
      <c r="AB6" s="4" t="s">
        <v>57</v>
      </c>
      <c r="AC6" s="4">
        <v>2</v>
      </c>
      <c r="AD6" s="25">
        <v>93.07874999999999</v>
      </c>
      <c r="AE6" s="4" t="s">
        <v>55</v>
      </c>
      <c r="AF6" s="4">
        <v>96</v>
      </c>
      <c r="AG6" s="4">
        <f t="shared" si="9"/>
        <v>4.800000000000001</v>
      </c>
      <c r="AH6" s="4" t="s">
        <v>56</v>
      </c>
      <c r="AI6" s="4">
        <v>86</v>
      </c>
      <c r="AJ6" s="8">
        <f t="shared" si="10"/>
        <v>4.3</v>
      </c>
      <c r="AK6" s="4" t="s">
        <v>56</v>
      </c>
      <c r="AL6" s="4">
        <v>89</v>
      </c>
      <c r="AM6" s="4">
        <f t="shared" si="11"/>
        <v>5.34</v>
      </c>
      <c r="AN6" s="4" t="s">
        <v>56</v>
      </c>
      <c r="AO6" s="4">
        <v>75</v>
      </c>
      <c r="AP6" s="4">
        <f t="shared" si="12"/>
        <v>3</v>
      </c>
      <c r="AQ6" s="4" t="s">
        <v>55</v>
      </c>
      <c r="AR6" s="4">
        <v>100</v>
      </c>
      <c r="AS6" s="4">
        <f t="shared" si="13"/>
        <v>4</v>
      </c>
      <c r="AT6" s="4" t="s">
        <v>55</v>
      </c>
      <c r="AU6" s="4">
        <v>100</v>
      </c>
      <c r="AV6" s="21">
        <f t="shared" si="14"/>
        <v>6</v>
      </c>
      <c r="AW6" s="4" t="s">
        <v>57</v>
      </c>
      <c r="AX6" s="4">
        <v>2</v>
      </c>
      <c r="AY6" s="25">
        <v>93.07874999999999</v>
      </c>
      <c r="AZ6" s="4" t="s">
        <v>55</v>
      </c>
      <c r="BA6" s="4">
        <v>90.1</v>
      </c>
      <c r="BB6" s="4">
        <f t="shared" si="15"/>
        <v>4.505</v>
      </c>
      <c r="BC6" s="4" t="s">
        <v>55</v>
      </c>
      <c r="BD6" s="4">
        <v>100</v>
      </c>
      <c r="BE6" s="9">
        <f t="shared" si="16"/>
        <v>2.5</v>
      </c>
      <c r="BF6" s="4" t="s">
        <v>55</v>
      </c>
      <c r="BG6" s="4">
        <v>96</v>
      </c>
      <c r="BH6" s="4">
        <f t="shared" si="17"/>
        <v>7.199999999999999</v>
      </c>
      <c r="BI6" s="4" t="s">
        <v>55</v>
      </c>
      <c r="BJ6" s="4">
        <v>96.575</v>
      </c>
      <c r="BK6" s="4">
        <f t="shared" si="18"/>
        <v>4.82875</v>
      </c>
      <c r="BL6" s="4" t="s">
        <v>55</v>
      </c>
      <c r="BM6" s="4">
        <v>96</v>
      </c>
      <c r="BN6" s="4">
        <f t="shared" si="19"/>
        <v>4.800000000000001</v>
      </c>
      <c r="BO6" s="4" t="s">
        <v>55</v>
      </c>
      <c r="BP6" s="4">
        <v>92</v>
      </c>
      <c r="BQ6" s="4">
        <f t="shared" si="20"/>
        <v>4.6000000000000005</v>
      </c>
    </row>
    <row r="7" spans="1:69" s="10" customFormat="1" ht="15" customHeight="1">
      <c r="A7" s="4" t="s">
        <v>58</v>
      </c>
      <c r="B7" s="4">
        <v>3</v>
      </c>
      <c r="C7" s="25">
        <f t="shared" si="0"/>
        <v>92.69</v>
      </c>
      <c r="D7" s="4" t="s">
        <v>55</v>
      </c>
      <c r="E7" s="4">
        <v>100</v>
      </c>
      <c r="F7" s="7">
        <f t="shared" si="1"/>
        <v>7.5</v>
      </c>
      <c r="G7" s="4" t="s">
        <v>55</v>
      </c>
      <c r="H7" s="4">
        <v>98</v>
      </c>
      <c r="I7" s="7">
        <f t="shared" si="2"/>
        <v>4.9</v>
      </c>
      <c r="J7" s="4" t="s">
        <v>56</v>
      </c>
      <c r="K7" s="4">
        <v>89</v>
      </c>
      <c r="L7" s="7">
        <f t="shared" si="3"/>
        <v>4.45</v>
      </c>
      <c r="M7" s="4" t="s">
        <v>55</v>
      </c>
      <c r="N7" s="4">
        <v>94</v>
      </c>
      <c r="O7" s="7">
        <f t="shared" si="4"/>
        <v>3.525</v>
      </c>
      <c r="P7" s="4" t="s">
        <v>55</v>
      </c>
      <c r="Q7" s="4">
        <v>98</v>
      </c>
      <c r="R7" s="7">
        <f t="shared" si="5"/>
        <v>3.675</v>
      </c>
      <c r="S7" s="4" t="s">
        <v>55</v>
      </c>
      <c r="T7" s="4">
        <v>99</v>
      </c>
      <c r="U7" s="7">
        <f t="shared" si="6"/>
        <v>4.455</v>
      </c>
      <c r="V7" s="4" t="s">
        <v>55</v>
      </c>
      <c r="W7" s="4">
        <v>95</v>
      </c>
      <c r="X7" s="7">
        <f t="shared" si="7"/>
        <v>4.2749999999999995</v>
      </c>
      <c r="Y7" s="4" t="s">
        <v>56</v>
      </c>
      <c r="Z7" s="4">
        <v>80</v>
      </c>
      <c r="AA7" s="7">
        <f t="shared" si="8"/>
        <v>4.800000000000001</v>
      </c>
      <c r="AB7" s="4" t="s">
        <v>58</v>
      </c>
      <c r="AC7" s="4">
        <v>3</v>
      </c>
      <c r="AD7" s="25">
        <v>92.69</v>
      </c>
      <c r="AE7" s="4" t="s">
        <v>55</v>
      </c>
      <c r="AF7" s="4">
        <v>91</v>
      </c>
      <c r="AG7" s="4">
        <f t="shared" si="9"/>
        <v>4.55</v>
      </c>
      <c r="AH7" s="4" t="s">
        <v>56</v>
      </c>
      <c r="AI7" s="4">
        <v>87</v>
      </c>
      <c r="AJ7" s="8">
        <f t="shared" si="10"/>
        <v>4.3500000000000005</v>
      </c>
      <c r="AK7" s="4" t="s">
        <v>56</v>
      </c>
      <c r="AL7" s="4">
        <v>82</v>
      </c>
      <c r="AM7" s="4">
        <f t="shared" si="11"/>
        <v>4.920000000000001</v>
      </c>
      <c r="AN7" s="4" t="s">
        <v>55</v>
      </c>
      <c r="AO7" s="4">
        <v>96</v>
      </c>
      <c r="AP7" s="4">
        <f t="shared" si="12"/>
        <v>3.8400000000000007</v>
      </c>
      <c r="AQ7" s="4" t="s">
        <v>55</v>
      </c>
      <c r="AR7" s="4">
        <v>92</v>
      </c>
      <c r="AS7" s="4">
        <f t="shared" si="13"/>
        <v>3.6800000000000006</v>
      </c>
      <c r="AT7" s="4" t="s">
        <v>56</v>
      </c>
      <c r="AU7" s="4">
        <v>76</v>
      </c>
      <c r="AV7" s="21">
        <f t="shared" si="14"/>
        <v>4.5600000000000005</v>
      </c>
      <c r="AW7" s="4" t="s">
        <v>58</v>
      </c>
      <c r="AX7" s="4">
        <v>3</v>
      </c>
      <c r="AY7" s="25">
        <v>92.69</v>
      </c>
      <c r="AZ7" s="4" t="s">
        <v>55</v>
      </c>
      <c r="BA7" s="4">
        <v>96</v>
      </c>
      <c r="BB7" s="4">
        <f t="shared" si="15"/>
        <v>4.800000000000001</v>
      </c>
      <c r="BC7" s="4" t="s">
        <v>55</v>
      </c>
      <c r="BD7" s="4">
        <v>100</v>
      </c>
      <c r="BE7" s="9">
        <f t="shared" si="16"/>
        <v>2.5</v>
      </c>
      <c r="BF7" s="4" t="s">
        <v>55</v>
      </c>
      <c r="BG7" s="4">
        <v>98</v>
      </c>
      <c r="BH7" s="4">
        <f t="shared" si="17"/>
        <v>7.35</v>
      </c>
      <c r="BI7" s="4" t="s">
        <v>55</v>
      </c>
      <c r="BJ7" s="4">
        <v>98.2</v>
      </c>
      <c r="BK7" s="4">
        <f t="shared" si="18"/>
        <v>4.91</v>
      </c>
      <c r="BL7" s="4" t="s">
        <v>55</v>
      </c>
      <c r="BM7" s="4">
        <v>94</v>
      </c>
      <c r="BN7" s="4">
        <f t="shared" si="19"/>
        <v>4.7</v>
      </c>
      <c r="BO7" s="4" t="s">
        <v>55</v>
      </c>
      <c r="BP7" s="4">
        <v>99</v>
      </c>
      <c r="BQ7" s="4">
        <f t="shared" si="20"/>
        <v>4.95</v>
      </c>
    </row>
    <row r="8" spans="1:69" s="10" customFormat="1" ht="15" customHeight="1">
      <c r="A8" s="4" t="s">
        <v>59</v>
      </c>
      <c r="B8" s="4">
        <v>4</v>
      </c>
      <c r="C8" s="25">
        <f t="shared" si="0"/>
        <v>92.57499999999999</v>
      </c>
      <c r="D8" s="4" t="s">
        <v>55</v>
      </c>
      <c r="E8" s="4">
        <v>100</v>
      </c>
      <c r="F8" s="7">
        <f t="shared" si="1"/>
        <v>7.5</v>
      </c>
      <c r="G8" s="4" t="s">
        <v>55</v>
      </c>
      <c r="H8" s="4">
        <v>91</v>
      </c>
      <c r="I8" s="7">
        <f t="shared" si="2"/>
        <v>4.55</v>
      </c>
      <c r="J8" s="4" t="s">
        <v>55</v>
      </c>
      <c r="K8" s="4">
        <v>94</v>
      </c>
      <c r="L8" s="7">
        <f t="shared" si="3"/>
        <v>4.7</v>
      </c>
      <c r="M8" s="4" t="s">
        <v>56</v>
      </c>
      <c r="N8" s="4">
        <v>87</v>
      </c>
      <c r="O8" s="7">
        <f t="shared" si="4"/>
        <v>3.2624999999999997</v>
      </c>
      <c r="P8" s="4" t="s">
        <v>55</v>
      </c>
      <c r="Q8" s="4">
        <v>94</v>
      </c>
      <c r="R8" s="7">
        <f t="shared" si="5"/>
        <v>3.525</v>
      </c>
      <c r="S8" s="4" t="s">
        <v>55</v>
      </c>
      <c r="T8" s="4">
        <v>100</v>
      </c>
      <c r="U8" s="7">
        <f t="shared" si="6"/>
        <v>4.5</v>
      </c>
      <c r="V8" s="4" t="s">
        <v>56</v>
      </c>
      <c r="W8" s="4">
        <v>89</v>
      </c>
      <c r="X8" s="7">
        <f t="shared" si="7"/>
        <v>4.005</v>
      </c>
      <c r="Y8" s="4" t="s">
        <v>55</v>
      </c>
      <c r="Z8" s="4">
        <v>96</v>
      </c>
      <c r="AA8" s="7">
        <f t="shared" si="8"/>
        <v>5.76</v>
      </c>
      <c r="AB8" s="4" t="s">
        <v>59</v>
      </c>
      <c r="AC8" s="4">
        <v>4</v>
      </c>
      <c r="AD8" s="25">
        <v>92.57499999999999</v>
      </c>
      <c r="AE8" s="4" t="s">
        <v>55</v>
      </c>
      <c r="AF8" s="4">
        <v>91</v>
      </c>
      <c r="AG8" s="4">
        <f t="shared" si="9"/>
        <v>4.55</v>
      </c>
      <c r="AH8" s="4" t="s">
        <v>56</v>
      </c>
      <c r="AI8" s="4">
        <v>86</v>
      </c>
      <c r="AJ8" s="8">
        <f t="shared" si="10"/>
        <v>4.3</v>
      </c>
      <c r="AK8" s="4" t="s">
        <v>56</v>
      </c>
      <c r="AL8" s="4">
        <v>79</v>
      </c>
      <c r="AM8" s="4">
        <f t="shared" si="11"/>
        <v>4.74</v>
      </c>
      <c r="AN8" s="4" t="s">
        <v>56</v>
      </c>
      <c r="AO8" s="4">
        <v>87</v>
      </c>
      <c r="AP8" s="4">
        <f t="shared" si="12"/>
        <v>3.4800000000000004</v>
      </c>
      <c r="AQ8" s="4" t="s">
        <v>55</v>
      </c>
      <c r="AR8" s="4">
        <v>98</v>
      </c>
      <c r="AS8" s="4">
        <f t="shared" si="13"/>
        <v>3.9200000000000004</v>
      </c>
      <c r="AT8" s="4" t="s">
        <v>56</v>
      </c>
      <c r="AU8" s="4">
        <v>88</v>
      </c>
      <c r="AV8" s="21">
        <f t="shared" si="14"/>
        <v>5.28</v>
      </c>
      <c r="AW8" s="4" t="s">
        <v>59</v>
      </c>
      <c r="AX8" s="4">
        <v>4</v>
      </c>
      <c r="AY8" s="25">
        <v>92.57499999999999</v>
      </c>
      <c r="AZ8" s="4" t="s">
        <v>55</v>
      </c>
      <c r="BA8" s="4">
        <v>94.1</v>
      </c>
      <c r="BB8" s="4">
        <f t="shared" si="15"/>
        <v>4.705</v>
      </c>
      <c r="BC8" s="4" t="s">
        <v>55</v>
      </c>
      <c r="BD8" s="4">
        <v>100</v>
      </c>
      <c r="BE8" s="9">
        <f t="shared" si="16"/>
        <v>2.5</v>
      </c>
      <c r="BF8" s="4" t="s">
        <v>55</v>
      </c>
      <c r="BG8" s="4">
        <v>97</v>
      </c>
      <c r="BH8" s="4">
        <f t="shared" si="17"/>
        <v>7.2749999999999995</v>
      </c>
      <c r="BI8" s="4" t="s">
        <v>55</v>
      </c>
      <c r="BJ8" s="4">
        <v>98.45</v>
      </c>
      <c r="BK8" s="4">
        <f t="shared" si="18"/>
        <v>4.9225</v>
      </c>
      <c r="BL8" s="4" t="s">
        <v>55</v>
      </c>
      <c r="BM8" s="4">
        <v>90</v>
      </c>
      <c r="BN8" s="4">
        <f t="shared" si="19"/>
        <v>4.5</v>
      </c>
      <c r="BO8" s="4" t="s">
        <v>55</v>
      </c>
      <c r="BP8" s="4">
        <v>92</v>
      </c>
      <c r="BQ8" s="4">
        <f t="shared" si="20"/>
        <v>4.6000000000000005</v>
      </c>
    </row>
    <row r="9" spans="1:69" s="10" customFormat="1" ht="15" customHeight="1">
      <c r="A9" s="4" t="s">
        <v>60</v>
      </c>
      <c r="B9" s="4">
        <v>5</v>
      </c>
      <c r="C9" s="25">
        <f t="shared" si="0"/>
        <v>92.11750000000002</v>
      </c>
      <c r="D9" s="4" t="s">
        <v>55</v>
      </c>
      <c r="E9" s="4">
        <v>100</v>
      </c>
      <c r="F9" s="7">
        <f t="shared" si="1"/>
        <v>7.5</v>
      </c>
      <c r="G9" s="4" t="s">
        <v>55</v>
      </c>
      <c r="H9" s="4">
        <v>90</v>
      </c>
      <c r="I9" s="7">
        <f t="shared" si="2"/>
        <v>4.5</v>
      </c>
      <c r="J9" s="4" t="s">
        <v>55</v>
      </c>
      <c r="K9" s="4">
        <v>92</v>
      </c>
      <c r="L9" s="7">
        <f t="shared" si="3"/>
        <v>4.6000000000000005</v>
      </c>
      <c r="M9" s="4" t="s">
        <v>55</v>
      </c>
      <c r="N9" s="4">
        <v>91</v>
      </c>
      <c r="O9" s="7">
        <f t="shared" si="4"/>
        <v>3.4125</v>
      </c>
      <c r="P9" s="4" t="s">
        <v>56</v>
      </c>
      <c r="Q9" s="4">
        <v>89</v>
      </c>
      <c r="R9" s="7">
        <f t="shared" si="5"/>
        <v>3.3375</v>
      </c>
      <c r="S9" s="4" t="s">
        <v>55</v>
      </c>
      <c r="T9" s="4">
        <v>97</v>
      </c>
      <c r="U9" s="7">
        <f t="shared" si="6"/>
        <v>4.364999999999999</v>
      </c>
      <c r="V9" s="4" t="s">
        <v>56</v>
      </c>
      <c r="W9" s="4">
        <v>88</v>
      </c>
      <c r="X9" s="7">
        <f t="shared" si="7"/>
        <v>3.9599999999999995</v>
      </c>
      <c r="Y9" s="4" t="s">
        <v>55</v>
      </c>
      <c r="Z9" s="4">
        <v>91</v>
      </c>
      <c r="AA9" s="7">
        <f t="shared" si="8"/>
        <v>5.460000000000001</v>
      </c>
      <c r="AB9" s="4" t="s">
        <v>60</v>
      </c>
      <c r="AC9" s="4">
        <v>5</v>
      </c>
      <c r="AD9" s="25">
        <v>92.11750000000002</v>
      </c>
      <c r="AE9" s="4" t="s">
        <v>55</v>
      </c>
      <c r="AF9" s="4">
        <v>94</v>
      </c>
      <c r="AG9" s="4">
        <f t="shared" si="9"/>
        <v>4.7</v>
      </c>
      <c r="AH9" s="4" t="s">
        <v>55</v>
      </c>
      <c r="AI9" s="4">
        <v>95</v>
      </c>
      <c r="AJ9" s="8">
        <f t="shared" si="10"/>
        <v>4.75</v>
      </c>
      <c r="AK9" s="4" t="s">
        <v>55</v>
      </c>
      <c r="AL9" s="4">
        <v>94</v>
      </c>
      <c r="AM9" s="4">
        <f t="shared" si="11"/>
        <v>5.64</v>
      </c>
      <c r="AN9" s="4" t="s">
        <v>56</v>
      </c>
      <c r="AO9" s="4">
        <v>75</v>
      </c>
      <c r="AP9" s="4">
        <f t="shared" si="12"/>
        <v>3</v>
      </c>
      <c r="AQ9" s="4" t="s">
        <v>55</v>
      </c>
      <c r="AR9" s="4">
        <v>100</v>
      </c>
      <c r="AS9" s="4">
        <f t="shared" si="13"/>
        <v>4</v>
      </c>
      <c r="AT9" s="4" t="s">
        <v>55</v>
      </c>
      <c r="AU9" s="4">
        <v>99</v>
      </c>
      <c r="AV9" s="21">
        <f t="shared" si="14"/>
        <v>5.94</v>
      </c>
      <c r="AW9" s="4" t="s">
        <v>60</v>
      </c>
      <c r="AX9" s="4">
        <v>5</v>
      </c>
      <c r="AY9" s="25">
        <v>92.11750000000002</v>
      </c>
      <c r="AZ9" s="4" t="s">
        <v>56</v>
      </c>
      <c r="BA9" s="4">
        <v>84.3</v>
      </c>
      <c r="BB9" s="4">
        <f t="shared" si="15"/>
        <v>4.215</v>
      </c>
      <c r="BC9" s="4" t="s">
        <v>55</v>
      </c>
      <c r="BD9" s="4">
        <v>100</v>
      </c>
      <c r="BE9" s="9">
        <f t="shared" si="16"/>
        <v>2.5</v>
      </c>
      <c r="BF9" s="4" t="s">
        <v>61</v>
      </c>
      <c r="BG9" s="4">
        <v>74</v>
      </c>
      <c r="BH9" s="4">
        <f t="shared" si="17"/>
        <v>5.55</v>
      </c>
      <c r="BI9" s="4" t="s">
        <v>55</v>
      </c>
      <c r="BJ9" s="4">
        <v>96.75</v>
      </c>
      <c r="BK9" s="4">
        <f t="shared" si="18"/>
        <v>4.8375</v>
      </c>
      <c r="BL9" s="4" t="s">
        <v>55</v>
      </c>
      <c r="BM9" s="4">
        <v>98</v>
      </c>
      <c r="BN9" s="4">
        <f t="shared" si="19"/>
        <v>4.9</v>
      </c>
      <c r="BO9" s="4" t="s">
        <v>55</v>
      </c>
      <c r="BP9" s="4">
        <v>99</v>
      </c>
      <c r="BQ9" s="4">
        <f t="shared" si="20"/>
        <v>4.95</v>
      </c>
    </row>
    <row r="10" spans="1:69" s="10" customFormat="1" ht="15" customHeight="1">
      <c r="A10" s="4" t="s">
        <v>62</v>
      </c>
      <c r="B10" s="4">
        <v>6</v>
      </c>
      <c r="C10" s="25">
        <f t="shared" si="0"/>
        <v>91.575</v>
      </c>
      <c r="D10" s="4" t="s">
        <v>55</v>
      </c>
      <c r="E10" s="4">
        <v>97</v>
      </c>
      <c r="F10" s="7">
        <f t="shared" si="1"/>
        <v>7.2749999999999995</v>
      </c>
      <c r="G10" s="4" t="s">
        <v>55</v>
      </c>
      <c r="H10" s="4">
        <v>99</v>
      </c>
      <c r="I10" s="7">
        <f t="shared" si="2"/>
        <v>4.95</v>
      </c>
      <c r="J10" s="4" t="s">
        <v>61</v>
      </c>
      <c r="K10" s="4">
        <v>78</v>
      </c>
      <c r="L10" s="7">
        <f t="shared" si="3"/>
        <v>3.9000000000000004</v>
      </c>
      <c r="M10" s="4" t="s">
        <v>55</v>
      </c>
      <c r="N10" s="4">
        <v>92</v>
      </c>
      <c r="O10" s="7">
        <f t="shared" si="4"/>
        <v>3.4499999999999997</v>
      </c>
      <c r="P10" s="4" t="s">
        <v>55</v>
      </c>
      <c r="Q10" s="4">
        <v>96</v>
      </c>
      <c r="R10" s="7">
        <f t="shared" si="5"/>
        <v>3.5999999999999996</v>
      </c>
      <c r="S10" s="4" t="s">
        <v>55</v>
      </c>
      <c r="T10" s="4">
        <v>98</v>
      </c>
      <c r="U10" s="7">
        <f t="shared" si="6"/>
        <v>4.409999999999999</v>
      </c>
      <c r="V10" s="4" t="s">
        <v>56</v>
      </c>
      <c r="W10" s="4">
        <v>83</v>
      </c>
      <c r="X10" s="7">
        <f t="shared" si="7"/>
        <v>3.7349999999999994</v>
      </c>
      <c r="Y10" s="4" t="s">
        <v>55</v>
      </c>
      <c r="Z10" s="4">
        <v>90</v>
      </c>
      <c r="AA10" s="7">
        <f t="shared" si="8"/>
        <v>5.4</v>
      </c>
      <c r="AB10" s="4" t="s">
        <v>62</v>
      </c>
      <c r="AC10" s="4">
        <v>6</v>
      </c>
      <c r="AD10" s="25">
        <v>91.575</v>
      </c>
      <c r="AE10" s="4" t="s">
        <v>56</v>
      </c>
      <c r="AF10" s="4">
        <v>89</v>
      </c>
      <c r="AG10" s="4">
        <f t="shared" si="9"/>
        <v>4.45</v>
      </c>
      <c r="AH10" s="4" t="s">
        <v>55</v>
      </c>
      <c r="AI10" s="4">
        <v>93</v>
      </c>
      <c r="AJ10" s="8">
        <f t="shared" si="10"/>
        <v>4.65</v>
      </c>
      <c r="AK10" s="4" t="s">
        <v>56</v>
      </c>
      <c r="AL10" s="4">
        <v>85</v>
      </c>
      <c r="AM10" s="4">
        <f t="shared" si="11"/>
        <v>5.1</v>
      </c>
      <c r="AN10" s="4" t="s">
        <v>61</v>
      </c>
      <c r="AO10" s="4">
        <v>74</v>
      </c>
      <c r="AP10" s="4">
        <f t="shared" si="12"/>
        <v>2.9600000000000004</v>
      </c>
      <c r="AQ10" s="4" t="s">
        <v>56</v>
      </c>
      <c r="AR10" s="4">
        <v>84</v>
      </c>
      <c r="AS10" s="4">
        <f t="shared" si="13"/>
        <v>3.3600000000000003</v>
      </c>
      <c r="AT10" s="4" t="s">
        <v>55</v>
      </c>
      <c r="AU10" s="4">
        <v>91</v>
      </c>
      <c r="AV10" s="21">
        <f t="shared" si="14"/>
        <v>5.46</v>
      </c>
      <c r="AW10" s="4" t="s">
        <v>62</v>
      </c>
      <c r="AX10" s="4">
        <v>6</v>
      </c>
      <c r="AY10" s="25">
        <v>91.575</v>
      </c>
      <c r="AZ10" s="4" t="s">
        <v>55</v>
      </c>
      <c r="BA10" s="4">
        <v>94.8</v>
      </c>
      <c r="BB10" s="4">
        <f t="shared" si="15"/>
        <v>4.74</v>
      </c>
      <c r="BC10" s="4" t="s">
        <v>55</v>
      </c>
      <c r="BD10" s="4">
        <v>100</v>
      </c>
      <c r="BE10" s="9">
        <f t="shared" si="16"/>
        <v>2.5</v>
      </c>
      <c r="BF10" s="4" t="s">
        <v>55</v>
      </c>
      <c r="BG10" s="4">
        <v>97</v>
      </c>
      <c r="BH10" s="4">
        <f t="shared" si="17"/>
        <v>7.2749999999999995</v>
      </c>
      <c r="BI10" s="4" t="s">
        <v>55</v>
      </c>
      <c r="BJ10" s="4">
        <v>95.2</v>
      </c>
      <c r="BK10" s="4">
        <f t="shared" si="18"/>
        <v>4.760000000000001</v>
      </c>
      <c r="BL10" s="4" t="s">
        <v>55</v>
      </c>
      <c r="BM10" s="4">
        <v>96</v>
      </c>
      <c r="BN10" s="4">
        <f t="shared" si="19"/>
        <v>4.800000000000001</v>
      </c>
      <c r="BO10" s="4" t="s">
        <v>55</v>
      </c>
      <c r="BP10" s="4">
        <v>96</v>
      </c>
      <c r="BQ10" s="4">
        <f t="shared" si="20"/>
        <v>4.800000000000001</v>
      </c>
    </row>
    <row r="11" spans="1:69" s="10" customFormat="1" ht="15" customHeight="1">
      <c r="A11" s="4" t="s">
        <v>63</v>
      </c>
      <c r="B11" s="4">
        <v>7</v>
      </c>
      <c r="C11" s="25">
        <f t="shared" si="0"/>
        <v>91.34750000000001</v>
      </c>
      <c r="D11" s="4" t="s">
        <v>55</v>
      </c>
      <c r="E11" s="4">
        <v>100</v>
      </c>
      <c r="F11" s="7">
        <f t="shared" si="1"/>
        <v>7.5</v>
      </c>
      <c r="G11" s="4" t="s">
        <v>55</v>
      </c>
      <c r="H11" s="4">
        <v>90</v>
      </c>
      <c r="I11" s="7">
        <f t="shared" si="2"/>
        <v>4.5</v>
      </c>
      <c r="J11" s="4" t="s">
        <v>61</v>
      </c>
      <c r="K11" s="4">
        <v>77</v>
      </c>
      <c r="L11" s="7">
        <f t="shared" si="3"/>
        <v>3.85</v>
      </c>
      <c r="M11" s="4" t="s">
        <v>55</v>
      </c>
      <c r="N11" s="4">
        <v>91</v>
      </c>
      <c r="O11" s="7">
        <f t="shared" si="4"/>
        <v>3.4125</v>
      </c>
      <c r="P11" s="4" t="s">
        <v>56</v>
      </c>
      <c r="Q11" s="4">
        <v>86</v>
      </c>
      <c r="R11" s="7">
        <f t="shared" si="5"/>
        <v>3.225</v>
      </c>
      <c r="S11" s="4" t="s">
        <v>55</v>
      </c>
      <c r="T11" s="4">
        <v>95</v>
      </c>
      <c r="U11" s="7">
        <f t="shared" si="6"/>
        <v>4.2749999999999995</v>
      </c>
      <c r="V11" s="4" t="s">
        <v>55</v>
      </c>
      <c r="W11" s="4">
        <v>94</v>
      </c>
      <c r="X11" s="7">
        <f t="shared" si="7"/>
        <v>4.2299999999999995</v>
      </c>
      <c r="Y11" s="4" t="s">
        <v>55</v>
      </c>
      <c r="Z11" s="4">
        <v>92.5</v>
      </c>
      <c r="AA11" s="7">
        <f t="shared" si="8"/>
        <v>5.550000000000001</v>
      </c>
      <c r="AB11" s="4" t="s">
        <v>63</v>
      </c>
      <c r="AC11" s="4">
        <v>7</v>
      </c>
      <c r="AD11" s="25">
        <v>91.34750000000001</v>
      </c>
      <c r="AE11" s="4" t="s">
        <v>56</v>
      </c>
      <c r="AF11" s="4">
        <v>89</v>
      </c>
      <c r="AG11" s="4">
        <f t="shared" si="9"/>
        <v>4.45</v>
      </c>
      <c r="AH11" s="4" t="s">
        <v>55</v>
      </c>
      <c r="AI11" s="4">
        <v>94</v>
      </c>
      <c r="AJ11" s="8">
        <f t="shared" si="10"/>
        <v>4.7</v>
      </c>
      <c r="AK11" s="4" t="s">
        <v>55</v>
      </c>
      <c r="AL11" s="4">
        <v>93</v>
      </c>
      <c r="AM11" s="4">
        <f t="shared" si="11"/>
        <v>5.58</v>
      </c>
      <c r="AN11" s="4" t="s">
        <v>55</v>
      </c>
      <c r="AO11" s="4">
        <v>93</v>
      </c>
      <c r="AP11" s="4">
        <f t="shared" si="12"/>
        <v>3.7200000000000006</v>
      </c>
      <c r="AQ11" s="4" t="s">
        <v>56</v>
      </c>
      <c r="AR11" s="4">
        <v>86</v>
      </c>
      <c r="AS11" s="4">
        <f t="shared" si="13"/>
        <v>3.44</v>
      </c>
      <c r="AT11" s="4" t="s">
        <v>61</v>
      </c>
      <c r="AU11" s="4">
        <v>72</v>
      </c>
      <c r="AV11" s="21">
        <f t="shared" si="14"/>
        <v>4.32</v>
      </c>
      <c r="AW11" s="4" t="s">
        <v>63</v>
      </c>
      <c r="AX11" s="4">
        <v>7</v>
      </c>
      <c r="AY11" s="25">
        <v>91.34750000000001</v>
      </c>
      <c r="AZ11" s="4" t="s">
        <v>56</v>
      </c>
      <c r="BA11" s="4">
        <v>87.4</v>
      </c>
      <c r="BB11" s="4">
        <f t="shared" si="15"/>
        <v>4.37</v>
      </c>
      <c r="BC11" s="4" t="s">
        <v>55</v>
      </c>
      <c r="BD11" s="4">
        <v>100</v>
      </c>
      <c r="BE11" s="9">
        <f t="shared" si="16"/>
        <v>2.5</v>
      </c>
      <c r="BF11" s="4" t="s">
        <v>55</v>
      </c>
      <c r="BG11" s="4">
        <v>95</v>
      </c>
      <c r="BH11" s="4">
        <f t="shared" si="17"/>
        <v>7.125</v>
      </c>
      <c r="BI11" s="4" t="s">
        <v>55</v>
      </c>
      <c r="BJ11" s="4">
        <v>96</v>
      </c>
      <c r="BK11" s="4">
        <f t="shared" si="18"/>
        <v>4.800000000000001</v>
      </c>
      <c r="BL11" s="4" t="s">
        <v>55</v>
      </c>
      <c r="BM11" s="4">
        <v>98</v>
      </c>
      <c r="BN11" s="4">
        <f t="shared" si="19"/>
        <v>4.9</v>
      </c>
      <c r="BO11" s="4" t="s">
        <v>55</v>
      </c>
      <c r="BP11" s="4">
        <v>98</v>
      </c>
      <c r="BQ11" s="4">
        <f t="shared" si="20"/>
        <v>4.9</v>
      </c>
    </row>
    <row r="12" spans="1:69" s="10" customFormat="1" ht="15" customHeight="1">
      <c r="A12" s="4" t="s">
        <v>29</v>
      </c>
      <c r="B12" s="4">
        <v>8</v>
      </c>
      <c r="C12" s="25">
        <f t="shared" si="0"/>
        <v>91.34250000000002</v>
      </c>
      <c r="D12" s="4" t="s">
        <v>55</v>
      </c>
      <c r="E12" s="4">
        <v>100</v>
      </c>
      <c r="F12" s="7">
        <f t="shared" si="1"/>
        <v>7.5</v>
      </c>
      <c r="G12" s="4" t="s">
        <v>56</v>
      </c>
      <c r="H12" s="4">
        <v>87</v>
      </c>
      <c r="I12" s="7">
        <f t="shared" si="2"/>
        <v>4.3500000000000005</v>
      </c>
      <c r="J12" s="4" t="s">
        <v>61</v>
      </c>
      <c r="K12" s="4">
        <v>75</v>
      </c>
      <c r="L12" s="7">
        <f t="shared" si="3"/>
        <v>3.75</v>
      </c>
      <c r="M12" s="4" t="s">
        <v>55</v>
      </c>
      <c r="N12" s="4">
        <v>96</v>
      </c>
      <c r="O12" s="7">
        <f t="shared" si="4"/>
        <v>3.5999999999999996</v>
      </c>
      <c r="P12" s="4" t="s">
        <v>56</v>
      </c>
      <c r="Q12" s="4">
        <v>86</v>
      </c>
      <c r="R12" s="7">
        <f t="shared" si="5"/>
        <v>3.225</v>
      </c>
      <c r="S12" s="4" t="s">
        <v>55</v>
      </c>
      <c r="T12" s="4">
        <v>96</v>
      </c>
      <c r="U12" s="7">
        <f t="shared" si="6"/>
        <v>4.319999999999999</v>
      </c>
      <c r="V12" s="4" t="s">
        <v>56</v>
      </c>
      <c r="W12" s="4">
        <v>85</v>
      </c>
      <c r="X12" s="7">
        <f t="shared" si="7"/>
        <v>3.8249999999999997</v>
      </c>
      <c r="Y12" s="4" t="s">
        <v>55</v>
      </c>
      <c r="Z12" s="4">
        <v>96</v>
      </c>
      <c r="AA12" s="7">
        <f t="shared" si="8"/>
        <v>5.76</v>
      </c>
      <c r="AB12" s="4" t="s">
        <v>29</v>
      </c>
      <c r="AC12" s="4">
        <v>8</v>
      </c>
      <c r="AD12" s="25">
        <v>91.34250000000002</v>
      </c>
      <c r="AE12" s="4" t="s">
        <v>55</v>
      </c>
      <c r="AF12" s="4">
        <v>93</v>
      </c>
      <c r="AG12" s="4">
        <f t="shared" si="9"/>
        <v>4.65</v>
      </c>
      <c r="AH12" s="4" t="s">
        <v>56</v>
      </c>
      <c r="AI12" s="4">
        <v>88</v>
      </c>
      <c r="AJ12" s="8">
        <f t="shared" si="10"/>
        <v>4.4</v>
      </c>
      <c r="AK12" s="4" t="s">
        <v>55</v>
      </c>
      <c r="AL12" s="5">
        <v>97</v>
      </c>
      <c r="AM12" s="4">
        <f t="shared" si="11"/>
        <v>5.82</v>
      </c>
      <c r="AN12" s="4" t="s">
        <v>56</v>
      </c>
      <c r="AO12" s="5">
        <v>77</v>
      </c>
      <c r="AP12" s="4">
        <f t="shared" si="12"/>
        <v>3.08</v>
      </c>
      <c r="AQ12" s="4" t="s">
        <v>55</v>
      </c>
      <c r="AR12" s="4">
        <v>94</v>
      </c>
      <c r="AS12" s="4">
        <f t="shared" si="13"/>
        <v>3.7600000000000002</v>
      </c>
      <c r="AT12" s="4" t="s">
        <v>56</v>
      </c>
      <c r="AU12" s="4">
        <v>79</v>
      </c>
      <c r="AV12" s="21">
        <f t="shared" si="14"/>
        <v>4.74</v>
      </c>
      <c r="AW12" s="4" t="s">
        <v>29</v>
      </c>
      <c r="AX12" s="4">
        <v>8</v>
      </c>
      <c r="AY12" s="25">
        <v>91.34250000000002</v>
      </c>
      <c r="AZ12" s="4" t="s">
        <v>55</v>
      </c>
      <c r="BA12" s="4">
        <v>94.5</v>
      </c>
      <c r="BB12" s="4">
        <f t="shared" si="15"/>
        <v>4.7250000000000005</v>
      </c>
      <c r="BC12" s="4" t="s">
        <v>55</v>
      </c>
      <c r="BD12" s="4">
        <v>100</v>
      </c>
      <c r="BE12" s="9">
        <f t="shared" si="16"/>
        <v>2.5</v>
      </c>
      <c r="BF12" s="4" t="s">
        <v>55</v>
      </c>
      <c r="BG12" s="4">
        <v>94.5</v>
      </c>
      <c r="BH12" s="4">
        <f t="shared" si="17"/>
        <v>7.0874999999999995</v>
      </c>
      <c r="BI12" s="4" t="s">
        <v>55</v>
      </c>
      <c r="BJ12" s="4">
        <v>93</v>
      </c>
      <c r="BK12" s="4">
        <f t="shared" si="18"/>
        <v>4.65</v>
      </c>
      <c r="BL12" s="4" t="s">
        <v>55</v>
      </c>
      <c r="BM12" s="4">
        <v>98</v>
      </c>
      <c r="BN12" s="4">
        <f t="shared" si="19"/>
        <v>4.9</v>
      </c>
      <c r="BO12" s="4" t="s">
        <v>55</v>
      </c>
      <c r="BP12" s="4">
        <v>94</v>
      </c>
      <c r="BQ12" s="4">
        <f t="shared" si="20"/>
        <v>4.7</v>
      </c>
    </row>
    <row r="13" spans="1:69" s="10" customFormat="1" ht="15" customHeight="1">
      <c r="A13" s="4" t="s">
        <v>64</v>
      </c>
      <c r="B13" s="4">
        <v>9</v>
      </c>
      <c r="C13" s="25">
        <f t="shared" si="0"/>
        <v>91.1415</v>
      </c>
      <c r="D13" s="4" t="s">
        <v>55</v>
      </c>
      <c r="E13" s="4">
        <v>99</v>
      </c>
      <c r="F13" s="7">
        <f t="shared" si="1"/>
        <v>7.425</v>
      </c>
      <c r="G13" s="4" t="s">
        <v>55</v>
      </c>
      <c r="H13" s="4">
        <v>96</v>
      </c>
      <c r="I13" s="7">
        <f t="shared" si="2"/>
        <v>4.800000000000001</v>
      </c>
      <c r="J13" s="4" t="s">
        <v>56</v>
      </c>
      <c r="K13" s="4">
        <v>87</v>
      </c>
      <c r="L13" s="7">
        <f t="shared" si="3"/>
        <v>4.3500000000000005</v>
      </c>
      <c r="M13" s="4" t="s">
        <v>55</v>
      </c>
      <c r="N13" s="4">
        <v>99</v>
      </c>
      <c r="O13" s="7">
        <f t="shared" si="4"/>
        <v>3.7125</v>
      </c>
      <c r="P13" s="4" t="s">
        <v>56</v>
      </c>
      <c r="Q13" s="4">
        <v>86</v>
      </c>
      <c r="R13" s="7">
        <f t="shared" si="5"/>
        <v>3.225</v>
      </c>
      <c r="S13" s="4" t="s">
        <v>55</v>
      </c>
      <c r="T13" s="4">
        <v>100</v>
      </c>
      <c r="U13" s="7">
        <f t="shared" si="6"/>
        <v>4.5</v>
      </c>
      <c r="V13" s="4" t="s">
        <v>55</v>
      </c>
      <c r="W13" s="4">
        <v>98</v>
      </c>
      <c r="X13" s="7">
        <f t="shared" si="7"/>
        <v>4.409999999999999</v>
      </c>
      <c r="Y13" s="4" t="s">
        <v>55</v>
      </c>
      <c r="Z13" s="4">
        <v>95.5</v>
      </c>
      <c r="AA13" s="7">
        <f t="shared" si="8"/>
        <v>5.73</v>
      </c>
      <c r="AB13" s="4" t="s">
        <v>64</v>
      </c>
      <c r="AC13" s="4">
        <v>9</v>
      </c>
      <c r="AD13" s="25">
        <v>91.1415</v>
      </c>
      <c r="AE13" s="4" t="s">
        <v>55</v>
      </c>
      <c r="AF13" s="4">
        <v>93</v>
      </c>
      <c r="AG13" s="4">
        <f t="shared" si="9"/>
        <v>4.65</v>
      </c>
      <c r="AH13" s="4" t="s">
        <v>55</v>
      </c>
      <c r="AI13" s="4">
        <v>94</v>
      </c>
      <c r="AJ13" s="8">
        <f t="shared" si="10"/>
        <v>4.7</v>
      </c>
      <c r="AK13" s="4" t="s">
        <v>61</v>
      </c>
      <c r="AL13" s="4">
        <v>70</v>
      </c>
      <c r="AM13" s="4">
        <f t="shared" si="11"/>
        <v>4.2</v>
      </c>
      <c r="AN13" s="4" t="s">
        <v>61</v>
      </c>
      <c r="AO13" s="4">
        <v>66</v>
      </c>
      <c r="AP13" s="4">
        <f t="shared" si="12"/>
        <v>2.6400000000000006</v>
      </c>
      <c r="AQ13" s="4" t="s">
        <v>56</v>
      </c>
      <c r="AR13" s="4">
        <v>81</v>
      </c>
      <c r="AS13" s="4">
        <f t="shared" si="13"/>
        <v>3.24</v>
      </c>
      <c r="AT13" s="4" t="s">
        <v>55</v>
      </c>
      <c r="AU13" s="4">
        <v>96</v>
      </c>
      <c r="AV13" s="21">
        <f t="shared" si="14"/>
        <v>5.760000000000001</v>
      </c>
      <c r="AW13" s="4" t="s">
        <v>64</v>
      </c>
      <c r="AX13" s="4">
        <v>9</v>
      </c>
      <c r="AY13" s="25">
        <v>91.1415</v>
      </c>
      <c r="AZ13" s="4" t="s">
        <v>56</v>
      </c>
      <c r="BA13" s="4">
        <v>86.8</v>
      </c>
      <c r="BB13" s="4">
        <f t="shared" si="15"/>
        <v>4.34</v>
      </c>
      <c r="BC13" s="4" t="s">
        <v>56</v>
      </c>
      <c r="BD13" s="4">
        <v>88</v>
      </c>
      <c r="BE13" s="9">
        <f t="shared" si="16"/>
        <v>2.2</v>
      </c>
      <c r="BF13" s="4" t="s">
        <v>55</v>
      </c>
      <c r="BG13" s="4">
        <v>95.5</v>
      </c>
      <c r="BH13" s="4">
        <f t="shared" si="17"/>
        <v>7.1625</v>
      </c>
      <c r="BI13" s="4" t="s">
        <v>55</v>
      </c>
      <c r="BJ13" s="4">
        <v>93.93</v>
      </c>
      <c r="BK13" s="4">
        <f t="shared" si="18"/>
        <v>4.6965</v>
      </c>
      <c r="BL13" s="4" t="s">
        <v>55</v>
      </c>
      <c r="BM13" s="4">
        <v>96</v>
      </c>
      <c r="BN13" s="4">
        <f t="shared" si="19"/>
        <v>4.800000000000001</v>
      </c>
      <c r="BO13" s="4" t="s">
        <v>55</v>
      </c>
      <c r="BP13" s="4">
        <v>92</v>
      </c>
      <c r="BQ13" s="4">
        <f t="shared" si="20"/>
        <v>4.6000000000000005</v>
      </c>
    </row>
    <row r="14" spans="1:69" s="10" customFormat="1" ht="15" customHeight="1">
      <c r="A14" s="4" t="s">
        <v>65</v>
      </c>
      <c r="B14" s="4">
        <v>10</v>
      </c>
      <c r="C14" s="25">
        <f t="shared" si="0"/>
        <v>90.97250000000001</v>
      </c>
      <c r="D14" s="4" t="s">
        <v>55</v>
      </c>
      <c r="E14" s="4">
        <v>100</v>
      </c>
      <c r="F14" s="7">
        <f t="shared" si="1"/>
        <v>7.5</v>
      </c>
      <c r="G14" s="4" t="s">
        <v>55</v>
      </c>
      <c r="H14" s="4">
        <v>90</v>
      </c>
      <c r="I14" s="7">
        <f t="shared" si="2"/>
        <v>4.5</v>
      </c>
      <c r="J14" s="4" t="s">
        <v>56</v>
      </c>
      <c r="K14" s="4">
        <v>89</v>
      </c>
      <c r="L14" s="7">
        <f t="shared" si="3"/>
        <v>4.45</v>
      </c>
      <c r="M14" s="4" t="s">
        <v>55</v>
      </c>
      <c r="N14" s="4">
        <v>91</v>
      </c>
      <c r="O14" s="7">
        <f t="shared" si="4"/>
        <v>3.4125</v>
      </c>
      <c r="P14" s="4" t="s">
        <v>55</v>
      </c>
      <c r="Q14" s="4">
        <v>92</v>
      </c>
      <c r="R14" s="7">
        <f t="shared" si="5"/>
        <v>3.4499999999999997</v>
      </c>
      <c r="S14" s="4" t="s">
        <v>55</v>
      </c>
      <c r="T14" s="4">
        <v>96</v>
      </c>
      <c r="U14" s="7">
        <f t="shared" si="6"/>
        <v>4.319999999999999</v>
      </c>
      <c r="V14" s="4" t="s">
        <v>55</v>
      </c>
      <c r="W14" s="4">
        <v>92</v>
      </c>
      <c r="X14" s="7">
        <f t="shared" si="7"/>
        <v>4.14</v>
      </c>
      <c r="Y14" s="4" t="s">
        <v>56</v>
      </c>
      <c r="Z14" s="4">
        <v>76</v>
      </c>
      <c r="AA14" s="7">
        <f t="shared" si="8"/>
        <v>4.5600000000000005</v>
      </c>
      <c r="AB14" s="4" t="s">
        <v>65</v>
      </c>
      <c r="AC14" s="4">
        <v>10</v>
      </c>
      <c r="AD14" s="25">
        <v>90.97250000000001</v>
      </c>
      <c r="AE14" s="4" t="s">
        <v>55</v>
      </c>
      <c r="AF14" s="4">
        <v>92</v>
      </c>
      <c r="AG14" s="4">
        <f t="shared" si="9"/>
        <v>4.6000000000000005</v>
      </c>
      <c r="AH14" s="4" t="s">
        <v>55</v>
      </c>
      <c r="AI14" s="4">
        <v>92</v>
      </c>
      <c r="AJ14" s="8">
        <f t="shared" si="10"/>
        <v>4.6000000000000005</v>
      </c>
      <c r="AK14" s="4" t="s">
        <v>55</v>
      </c>
      <c r="AL14" s="4">
        <v>92</v>
      </c>
      <c r="AM14" s="4">
        <f t="shared" si="11"/>
        <v>5.5200000000000005</v>
      </c>
      <c r="AN14" s="4" t="s">
        <v>56</v>
      </c>
      <c r="AO14" s="4">
        <v>75</v>
      </c>
      <c r="AP14" s="4">
        <f t="shared" si="12"/>
        <v>3</v>
      </c>
      <c r="AQ14" s="4" t="s">
        <v>56</v>
      </c>
      <c r="AR14" s="4">
        <v>89</v>
      </c>
      <c r="AS14" s="4">
        <f t="shared" si="13"/>
        <v>3.5600000000000005</v>
      </c>
      <c r="AT14" s="4" t="s">
        <v>56</v>
      </c>
      <c r="AU14" s="4">
        <v>85</v>
      </c>
      <c r="AV14" s="21">
        <f t="shared" si="14"/>
        <v>5.1</v>
      </c>
      <c r="AW14" s="4" t="s">
        <v>65</v>
      </c>
      <c r="AX14" s="4">
        <v>10</v>
      </c>
      <c r="AY14" s="25">
        <v>90.97250000000001</v>
      </c>
      <c r="AZ14" s="4" t="s">
        <v>56</v>
      </c>
      <c r="BA14" s="4">
        <v>88.2</v>
      </c>
      <c r="BB14" s="4">
        <f t="shared" si="15"/>
        <v>4.41</v>
      </c>
      <c r="BC14" s="4" t="s">
        <v>56</v>
      </c>
      <c r="BD14" s="4">
        <v>89</v>
      </c>
      <c r="BE14" s="9">
        <f t="shared" si="16"/>
        <v>2.225</v>
      </c>
      <c r="BF14" s="4" t="s">
        <v>55</v>
      </c>
      <c r="BG14" s="4">
        <v>94</v>
      </c>
      <c r="BH14" s="4">
        <f t="shared" si="17"/>
        <v>7.05</v>
      </c>
      <c r="BI14" s="4" t="s">
        <v>55</v>
      </c>
      <c r="BJ14" s="4">
        <v>96.5</v>
      </c>
      <c r="BK14" s="4">
        <f t="shared" si="18"/>
        <v>4.825</v>
      </c>
      <c r="BL14" s="4" t="s">
        <v>55</v>
      </c>
      <c r="BM14" s="4">
        <v>98</v>
      </c>
      <c r="BN14" s="4">
        <f t="shared" si="19"/>
        <v>4.9</v>
      </c>
      <c r="BO14" s="4" t="s">
        <v>55</v>
      </c>
      <c r="BP14" s="4">
        <v>97</v>
      </c>
      <c r="BQ14" s="4">
        <f t="shared" si="20"/>
        <v>4.8500000000000005</v>
      </c>
    </row>
    <row r="15" spans="1:69" s="10" customFormat="1" ht="15" customHeight="1">
      <c r="A15" s="4" t="s">
        <v>66</v>
      </c>
      <c r="B15" s="4">
        <v>11</v>
      </c>
      <c r="C15" s="25">
        <f t="shared" si="0"/>
        <v>90.734</v>
      </c>
      <c r="D15" s="4" t="s">
        <v>55</v>
      </c>
      <c r="E15" s="4">
        <v>98.5</v>
      </c>
      <c r="F15" s="7">
        <f t="shared" si="1"/>
        <v>7.387499999999999</v>
      </c>
      <c r="G15" s="4" t="s">
        <v>55</v>
      </c>
      <c r="H15" s="4">
        <v>92</v>
      </c>
      <c r="I15" s="7">
        <f t="shared" si="2"/>
        <v>4.6000000000000005</v>
      </c>
      <c r="J15" s="4" t="s">
        <v>56</v>
      </c>
      <c r="K15" s="4">
        <v>88</v>
      </c>
      <c r="L15" s="7">
        <f t="shared" si="3"/>
        <v>4.4</v>
      </c>
      <c r="M15" s="4" t="s">
        <v>55</v>
      </c>
      <c r="N15" s="4">
        <v>94</v>
      </c>
      <c r="O15" s="7">
        <f t="shared" si="4"/>
        <v>3.525</v>
      </c>
      <c r="P15" s="4" t="s">
        <v>56</v>
      </c>
      <c r="Q15" s="4">
        <v>86</v>
      </c>
      <c r="R15" s="7">
        <f t="shared" si="5"/>
        <v>3.225</v>
      </c>
      <c r="S15" s="4" t="s">
        <v>55</v>
      </c>
      <c r="T15" s="4">
        <v>95</v>
      </c>
      <c r="U15" s="7">
        <f t="shared" si="6"/>
        <v>4.2749999999999995</v>
      </c>
      <c r="V15" s="4" t="s">
        <v>56</v>
      </c>
      <c r="W15" s="4">
        <v>86</v>
      </c>
      <c r="X15" s="7">
        <f t="shared" si="7"/>
        <v>3.87</v>
      </c>
      <c r="Y15" s="4" t="s">
        <v>55</v>
      </c>
      <c r="Z15" s="4">
        <v>90</v>
      </c>
      <c r="AA15" s="7">
        <f t="shared" si="8"/>
        <v>5.4</v>
      </c>
      <c r="AB15" s="4" t="s">
        <v>66</v>
      </c>
      <c r="AC15" s="4">
        <v>11</v>
      </c>
      <c r="AD15" s="25">
        <v>90.734</v>
      </c>
      <c r="AE15" s="4" t="s">
        <v>55</v>
      </c>
      <c r="AF15" s="4">
        <v>90</v>
      </c>
      <c r="AG15" s="4">
        <f t="shared" si="9"/>
        <v>4.5</v>
      </c>
      <c r="AH15" s="4" t="s">
        <v>55</v>
      </c>
      <c r="AI15" s="4">
        <v>92</v>
      </c>
      <c r="AJ15" s="8">
        <f t="shared" si="10"/>
        <v>4.6000000000000005</v>
      </c>
      <c r="AK15" s="4" t="s">
        <v>56</v>
      </c>
      <c r="AL15" s="4">
        <v>87</v>
      </c>
      <c r="AM15" s="4">
        <f t="shared" si="11"/>
        <v>5.220000000000001</v>
      </c>
      <c r="AN15" s="4" t="s">
        <v>56</v>
      </c>
      <c r="AO15" s="4">
        <v>86</v>
      </c>
      <c r="AP15" s="4">
        <f t="shared" si="12"/>
        <v>3.44</v>
      </c>
      <c r="AQ15" s="4" t="s">
        <v>61</v>
      </c>
      <c r="AR15" s="4">
        <v>74</v>
      </c>
      <c r="AS15" s="4">
        <f t="shared" si="13"/>
        <v>2.9600000000000004</v>
      </c>
      <c r="AT15" s="4" t="s">
        <v>56</v>
      </c>
      <c r="AU15" s="4">
        <v>84</v>
      </c>
      <c r="AV15" s="21">
        <f t="shared" si="14"/>
        <v>5.04</v>
      </c>
      <c r="AW15" s="4" t="s">
        <v>66</v>
      </c>
      <c r="AX15" s="4">
        <v>11</v>
      </c>
      <c r="AY15" s="25">
        <v>90.734</v>
      </c>
      <c r="AZ15" s="4" t="s">
        <v>56</v>
      </c>
      <c r="BA15" s="4">
        <v>88.2</v>
      </c>
      <c r="BB15" s="4">
        <f t="shared" si="15"/>
        <v>4.41</v>
      </c>
      <c r="BC15" s="4" t="s">
        <v>55</v>
      </c>
      <c r="BD15" s="4">
        <v>100</v>
      </c>
      <c r="BE15" s="9">
        <f t="shared" si="16"/>
        <v>2.5</v>
      </c>
      <c r="BF15" s="4" t="s">
        <v>55</v>
      </c>
      <c r="BG15" s="4">
        <v>96</v>
      </c>
      <c r="BH15" s="4">
        <f t="shared" si="17"/>
        <v>7.199999999999999</v>
      </c>
      <c r="BI15" s="4" t="s">
        <v>55</v>
      </c>
      <c r="BJ15" s="4">
        <v>95.63</v>
      </c>
      <c r="BK15" s="4">
        <f t="shared" si="18"/>
        <v>4.7815</v>
      </c>
      <c r="BL15" s="4" t="s">
        <v>55</v>
      </c>
      <c r="BM15" s="4">
        <v>92</v>
      </c>
      <c r="BN15" s="4">
        <f t="shared" si="19"/>
        <v>4.6000000000000005</v>
      </c>
      <c r="BO15" s="4" t="s">
        <v>55</v>
      </c>
      <c r="BP15" s="4">
        <v>96</v>
      </c>
      <c r="BQ15" s="4">
        <f t="shared" si="20"/>
        <v>4.800000000000001</v>
      </c>
    </row>
    <row r="16" spans="1:69" s="10" customFormat="1" ht="15" customHeight="1">
      <c r="A16" s="4" t="s">
        <v>67</v>
      </c>
      <c r="B16" s="4">
        <v>12</v>
      </c>
      <c r="C16" s="25">
        <f t="shared" si="0"/>
        <v>90.27000000000001</v>
      </c>
      <c r="D16" s="4" t="s">
        <v>55</v>
      </c>
      <c r="E16" s="4">
        <v>92</v>
      </c>
      <c r="F16" s="7">
        <f t="shared" si="1"/>
        <v>6.8999999999999995</v>
      </c>
      <c r="G16" s="4" t="s">
        <v>61</v>
      </c>
      <c r="H16" s="4">
        <v>79</v>
      </c>
      <c r="I16" s="7">
        <f t="shared" si="2"/>
        <v>3.95</v>
      </c>
      <c r="J16" s="4" t="s">
        <v>56</v>
      </c>
      <c r="K16" s="4">
        <v>86</v>
      </c>
      <c r="L16" s="7">
        <f t="shared" si="3"/>
        <v>4.3</v>
      </c>
      <c r="M16" s="4" t="s">
        <v>55</v>
      </c>
      <c r="N16" s="4">
        <v>97</v>
      </c>
      <c r="O16" s="7">
        <f t="shared" si="4"/>
        <v>3.6374999999999997</v>
      </c>
      <c r="P16" s="4" t="s">
        <v>56</v>
      </c>
      <c r="Q16" s="4">
        <v>85</v>
      </c>
      <c r="R16" s="7">
        <f t="shared" si="5"/>
        <v>3.1875</v>
      </c>
      <c r="S16" s="4" t="s">
        <v>55</v>
      </c>
      <c r="T16" s="4">
        <v>95</v>
      </c>
      <c r="U16" s="7">
        <f t="shared" si="6"/>
        <v>4.2749999999999995</v>
      </c>
      <c r="V16" s="4" t="s">
        <v>55</v>
      </c>
      <c r="W16" s="4">
        <v>96</v>
      </c>
      <c r="X16" s="7">
        <f t="shared" si="7"/>
        <v>4.319999999999999</v>
      </c>
      <c r="Y16" s="4" t="s">
        <v>55</v>
      </c>
      <c r="Z16" s="4">
        <v>94</v>
      </c>
      <c r="AA16" s="7">
        <f t="shared" si="8"/>
        <v>5.640000000000001</v>
      </c>
      <c r="AB16" s="4" t="s">
        <v>67</v>
      </c>
      <c r="AC16" s="4">
        <v>12</v>
      </c>
      <c r="AD16" s="25">
        <v>90.27000000000001</v>
      </c>
      <c r="AE16" s="4" t="s">
        <v>55</v>
      </c>
      <c r="AF16" s="4">
        <v>92</v>
      </c>
      <c r="AG16" s="4">
        <f t="shared" si="9"/>
        <v>4.6000000000000005</v>
      </c>
      <c r="AH16" s="4" t="s">
        <v>56</v>
      </c>
      <c r="AI16" s="4">
        <v>87</v>
      </c>
      <c r="AJ16" s="8">
        <f t="shared" si="10"/>
        <v>4.3500000000000005</v>
      </c>
      <c r="AK16" s="4" t="s">
        <v>56</v>
      </c>
      <c r="AL16" s="4">
        <v>88</v>
      </c>
      <c r="AM16" s="4">
        <f t="shared" si="11"/>
        <v>5.28</v>
      </c>
      <c r="AN16" s="4" t="s">
        <v>56</v>
      </c>
      <c r="AO16" s="4">
        <v>89</v>
      </c>
      <c r="AP16" s="4">
        <f t="shared" si="12"/>
        <v>3.5600000000000005</v>
      </c>
      <c r="AQ16" s="4" t="s">
        <v>56</v>
      </c>
      <c r="AR16" s="4">
        <v>76</v>
      </c>
      <c r="AS16" s="4">
        <f t="shared" si="13"/>
        <v>3.0400000000000005</v>
      </c>
      <c r="AT16" s="4" t="s">
        <v>56</v>
      </c>
      <c r="AU16" s="4">
        <v>78</v>
      </c>
      <c r="AV16" s="21">
        <f t="shared" si="14"/>
        <v>4.680000000000001</v>
      </c>
      <c r="AW16" s="4" t="s">
        <v>67</v>
      </c>
      <c r="AX16" s="4">
        <v>12</v>
      </c>
      <c r="AY16" s="25">
        <v>90.27000000000001</v>
      </c>
      <c r="AZ16" s="4" t="s">
        <v>55</v>
      </c>
      <c r="BA16" s="4">
        <v>90.5</v>
      </c>
      <c r="BB16" s="4">
        <f t="shared" si="15"/>
        <v>4.525</v>
      </c>
      <c r="BC16" s="4" t="s">
        <v>55</v>
      </c>
      <c r="BD16" s="4">
        <v>100</v>
      </c>
      <c r="BE16" s="9">
        <f t="shared" si="16"/>
        <v>2.5</v>
      </c>
      <c r="BF16" s="4" t="s">
        <v>55</v>
      </c>
      <c r="BG16" s="4">
        <v>93.5</v>
      </c>
      <c r="BH16" s="4">
        <f t="shared" si="17"/>
        <v>7.0125</v>
      </c>
      <c r="BI16" s="4" t="s">
        <v>55</v>
      </c>
      <c r="BJ16" s="4">
        <v>97.25</v>
      </c>
      <c r="BK16" s="4">
        <f t="shared" si="18"/>
        <v>4.862500000000001</v>
      </c>
      <c r="BL16" s="4" t="s">
        <v>55</v>
      </c>
      <c r="BM16" s="4">
        <v>100</v>
      </c>
      <c r="BN16" s="4">
        <f t="shared" si="19"/>
        <v>5</v>
      </c>
      <c r="BO16" s="4" t="s">
        <v>55</v>
      </c>
      <c r="BP16" s="4">
        <v>93</v>
      </c>
      <c r="BQ16" s="4">
        <f t="shared" si="20"/>
        <v>4.65</v>
      </c>
    </row>
    <row r="17" spans="1:69" s="10" customFormat="1" ht="15" customHeight="1">
      <c r="A17" s="4" t="s">
        <v>68</v>
      </c>
      <c r="B17" s="4">
        <v>13</v>
      </c>
      <c r="C17" s="25">
        <f t="shared" si="0"/>
        <v>89.78</v>
      </c>
      <c r="D17" s="4" t="s">
        <v>55</v>
      </c>
      <c r="E17" s="4">
        <v>98.5</v>
      </c>
      <c r="F17" s="7">
        <f t="shared" si="1"/>
        <v>7.387499999999999</v>
      </c>
      <c r="G17" s="4" t="s">
        <v>56</v>
      </c>
      <c r="H17" s="4">
        <v>87</v>
      </c>
      <c r="I17" s="7">
        <f>H17*(0.25*0.2+0.25*0.15/3)</f>
        <v>5.4375</v>
      </c>
      <c r="J17" s="4" t="s">
        <v>61</v>
      </c>
      <c r="K17" s="4">
        <v>74</v>
      </c>
      <c r="L17" s="7">
        <f>K17*(0.25*0.2+0.25*0.15/3)</f>
        <v>4.625</v>
      </c>
      <c r="M17" s="4" t="s">
        <v>55</v>
      </c>
      <c r="N17" s="4">
        <v>98</v>
      </c>
      <c r="O17" s="7">
        <f>N17*(0.25*0.15+0.25*0.15/3)</f>
        <v>4.8999999999999995</v>
      </c>
      <c r="P17" s="4" t="s">
        <v>69</v>
      </c>
      <c r="Q17" s="4" t="s">
        <v>69</v>
      </c>
      <c r="R17" s="4">
        <v>0</v>
      </c>
      <c r="S17" s="4" t="s">
        <v>55</v>
      </c>
      <c r="T17" s="4">
        <v>99</v>
      </c>
      <c r="U17" s="7">
        <f t="shared" si="6"/>
        <v>4.455</v>
      </c>
      <c r="V17" s="4" t="s">
        <v>56</v>
      </c>
      <c r="W17" s="4">
        <v>83</v>
      </c>
      <c r="X17" s="7">
        <f t="shared" si="7"/>
        <v>3.7349999999999994</v>
      </c>
      <c r="Y17" s="4" t="s">
        <v>55</v>
      </c>
      <c r="Z17" s="4">
        <v>96</v>
      </c>
      <c r="AA17" s="7">
        <f t="shared" si="8"/>
        <v>5.76</v>
      </c>
      <c r="AB17" s="4" t="s">
        <v>68</v>
      </c>
      <c r="AC17" s="4">
        <v>13</v>
      </c>
      <c r="AD17" s="25">
        <v>89.78</v>
      </c>
      <c r="AE17" s="4" t="s">
        <v>55</v>
      </c>
      <c r="AF17" s="4">
        <v>94</v>
      </c>
      <c r="AG17" s="4">
        <f t="shared" si="9"/>
        <v>4.7</v>
      </c>
      <c r="AH17" s="4" t="s">
        <v>56</v>
      </c>
      <c r="AI17" s="4">
        <v>85</v>
      </c>
      <c r="AJ17" s="8">
        <f t="shared" si="10"/>
        <v>4.25</v>
      </c>
      <c r="AK17" s="4" t="s">
        <v>55</v>
      </c>
      <c r="AL17" s="4">
        <v>91</v>
      </c>
      <c r="AM17" s="4">
        <f t="shared" si="11"/>
        <v>5.46</v>
      </c>
      <c r="AN17" s="4" t="s">
        <v>55</v>
      </c>
      <c r="AO17" s="4">
        <v>98</v>
      </c>
      <c r="AP17" s="4">
        <f t="shared" si="12"/>
        <v>3.9200000000000004</v>
      </c>
      <c r="AQ17" s="4" t="s">
        <v>56</v>
      </c>
      <c r="AR17" s="4">
        <v>89</v>
      </c>
      <c r="AS17" s="4">
        <f t="shared" si="13"/>
        <v>3.5600000000000005</v>
      </c>
      <c r="AT17" s="4" t="s">
        <v>55</v>
      </c>
      <c r="AU17" s="4">
        <v>94</v>
      </c>
      <c r="AV17" s="21">
        <f t="shared" si="14"/>
        <v>5.64</v>
      </c>
      <c r="AW17" s="4" t="s">
        <v>68</v>
      </c>
      <c r="AX17" s="4">
        <v>13</v>
      </c>
      <c r="AY17" s="25">
        <v>89.78</v>
      </c>
      <c r="AZ17" s="4" t="s">
        <v>56</v>
      </c>
      <c r="BA17" s="4">
        <v>83</v>
      </c>
      <c r="BB17" s="4">
        <f t="shared" si="15"/>
        <v>4.15</v>
      </c>
      <c r="BC17" s="4" t="s">
        <v>55</v>
      </c>
      <c r="BD17" s="4">
        <v>100</v>
      </c>
      <c r="BE17" s="9">
        <f t="shared" si="16"/>
        <v>2.5</v>
      </c>
      <c r="BF17" s="4" t="s">
        <v>61</v>
      </c>
      <c r="BG17" s="4">
        <v>74</v>
      </c>
      <c r="BH17" s="4">
        <f t="shared" si="17"/>
        <v>5.55</v>
      </c>
      <c r="BI17" s="4" t="s">
        <v>55</v>
      </c>
      <c r="BJ17" s="4">
        <v>93</v>
      </c>
      <c r="BK17" s="4">
        <f t="shared" si="18"/>
        <v>4.65</v>
      </c>
      <c r="BL17" s="4" t="s">
        <v>55</v>
      </c>
      <c r="BM17" s="4">
        <v>92</v>
      </c>
      <c r="BN17" s="4">
        <f t="shared" si="19"/>
        <v>4.6000000000000005</v>
      </c>
      <c r="BO17" s="4" t="s">
        <v>55</v>
      </c>
      <c r="BP17" s="4">
        <v>90</v>
      </c>
      <c r="BQ17" s="4">
        <f t="shared" si="20"/>
        <v>4.5</v>
      </c>
    </row>
    <row r="18" spans="1:69" s="10" customFormat="1" ht="15" customHeight="1">
      <c r="A18" s="4" t="s">
        <v>70</v>
      </c>
      <c r="B18" s="4">
        <v>14</v>
      </c>
      <c r="C18" s="25">
        <f t="shared" si="0"/>
        <v>89.48</v>
      </c>
      <c r="D18" s="4" t="s">
        <v>55</v>
      </c>
      <c r="E18" s="4">
        <v>95</v>
      </c>
      <c r="F18" s="7">
        <f t="shared" si="1"/>
        <v>7.125</v>
      </c>
      <c r="G18" s="4" t="s">
        <v>55</v>
      </c>
      <c r="H18" s="4">
        <v>94</v>
      </c>
      <c r="I18" s="7">
        <f>H18*0.25*0.2</f>
        <v>4.7</v>
      </c>
      <c r="J18" s="4" t="s">
        <v>61</v>
      </c>
      <c r="K18" s="4">
        <v>77</v>
      </c>
      <c r="L18" s="7">
        <f>K18*0.25*0.2</f>
        <v>3.85</v>
      </c>
      <c r="M18" s="4" t="s">
        <v>55</v>
      </c>
      <c r="N18" s="4">
        <v>90</v>
      </c>
      <c r="O18" s="7">
        <f>N18*0.25*0.15</f>
        <v>3.375</v>
      </c>
      <c r="P18" s="4" t="s">
        <v>56</v>
      </c>
      <c r="Q18" s="4">
        <v>86</v>
      </c>
      <c r="R18" s="7">
        <f>Q18*0.25*0.15</f>
        <v>3.225</v>
      </c>
      <c r="S18" s="4" t="s">
        <v>55</v>
      </c>
      <c r="T18" s="4">
        <v>98</v>
      </c>
      <c r="U18" s="7">
        <f t="shared" si="6"/>
        <v>4.409999999999999</v>
      </c>
      <c r="V18" s="4" t="s">
        <v>55</v>
      </c>
      <c r="W18" s="4">
        <v>93</v>
      </c>
      <c r="X18" s="7">
        <f t="shared" si="7"/>
        <v>4.185</v>
      </c>
      <c r="Y18" s="4" t="s">
        <v>61</v>
      </c>
      <c r="Z18" s="4">
        <v>74</v>
      </c>
      <c r="AA18" s="7">
        <f t="shared" si="8"/>
        <v>4.44</v>
      </c>
      <c r="AB18" s="4" t="s">
        <v>70</v>
      </c>
      <c r="AC18" s="4">
        <v>14</v>
      </c>
      <c r="AD18" s="25">
        <v>89.48</v>
      </c>
      <c r="AE18" s="4" t="s">
        <v>55</v>
      </c>
      <c r="AF18" s="4">
        <v>93</v>
      </c>
      <c r="AG18" s="4">
        <f t="shared" si="9"/>
        <v>4.65</v>
      </c>
      <c r="AH18" s="4" t="s">
        <v>56</v>
      </c>
      <c r="AI18" s="4">
        <v>89</v>
      </c>
      <c r="AJ18" s="8">
        <f t="shared" si="10"/>
        <v>4.45</v>
      </c>
      <c r="AK18" s="4" t="s">
        <v>55</v>
      </c>
      <c r="AL18" s="4">
        <v>91</v>
      </c>
      <c r="AM18" s="4">
        <f t="shared" si="11"/>
        <v>5.46</v>
      </c>
      <c r="AN18" s="4" t="s">
        <v>61</v>
      </c>
      <c r="AO18" s="4">
        <v>70</v>
      </c>
      <c r="AP18" s="4">
        <f t="shared" si="12"/>
        <v>2.8000000000000003</v>
      </c>
      <c r="AQ18" s="4" t="s">
        <v>55</v>
      </c>
      <c r="AR18" s="4">
        <v>96</v>
      </c>
      <c r="AS18" s="4">
        <f t="shared" si="13"/>
        <v>3.8400000000000007</v>
      </c>
      <c r="AT18" s="4" t="s">
        <v>56</v>
      </c>
      <c r="AU18" s="4">
        <v>76</v>
      </c>
      <c r="AV18" s="21">
        <f t="shared" si="14"/>
        <v>4.5600000000000005</v>
      </c>
      <c r="AW18" s="4" t="s">
        <v>70</v>
      </c>
      <c r="AX18" s="4">
        <v>14</v>
      </c>
      <c r="AY18" s="25">
        <v>89.48</v>
      </c>
      <c r="AZ18" s="4" t="s">
        <v>55</v>
      </c>
      <c r="BA18" s="4">
        <v>94.4</v>
      </c>
      <c r="BB18" s="4">
        <f t="shared" si="15"/>
        <v>4.720000000000001</v>
      </c>
      <c r="BC18" s="4" t="s">
        <v>55</v>
      </c>
      <c r="BD18" s="4">
        <v>100</v>
      </c>
      <c r="BE18" s="9">
        <f t="shared" si="16"/>
        <v>2.5</v>
      </c>
      <c r="BF18" s="4" t="s">
        <v>55</v>
      </c>
      <c r="BG18" s="4">
        <v>94.5</v>
      </c>
      <c r="BH18" s="4">
        <f t="shared" si="17"/>
        <v>7.0874999999999995</v>
      </c>
      <c r="BI18" s="4" t="s">
        <v>55</v>
      </c>
      <c r="BJ18" s="4">
        <v>96.05</v>
      </c>
      <c r="BK18" s="4">
        <f t="shared" si="18"/>
        <v>4.8025</v>
      </c>
      <c r="BL18" s="4" t="s">
        <v>55</v>
      </c>
      <c r="BM18" s="4">
        <v>92</v>
      </c>
      <c r="BN18" s="4">
        <f t="shared" si="19"/>
        <v>4.6000000000000005</v>
      </c>
      <c r="BO18" s="4" t="s">
        <v>55</v>
      </c>
      <c r="BP18" s="4">
        <v>94</v>
      </c>
      <c r="BQ18" s="4">
        <f t="shared" si="20"/>
        <v>4.7</v>
      </c>
    </row>
    <row r="19" spans="1:69" s="10" customFormat="1" ht="15" customHeight="1">
      <c r="A19" s="4" t="s">
        <v>71</v>
      </c>
      <c r="B19" s="4">
        <v>15</v>
      </c>
      <c r="C19" s="25">
        <f t="shared" si="0"/>
        <v>89.35650000000001</v>
      </c>
      <c r="D19" s="4" t="s">
        <v>55</v>
      </c>
      <c r="E19" s="4">
        <v>100</v>
      </c>
      <c r="F19" s="7">
        <f t="shared" si="1"/>
        <v>7.5</v>
      </c>
      <c r="G19" s="4" t="s">
        <v>61</v>
      </c>
      <c r="H19" s="4">
        <v>79</v>
      </c>
      <c r="I19" s="7">
        <f>H19*0.25*0.2</f>
        <v>3.95</v>
      </c>
      <c r="J19" s="4" t="s">
        <v>56</v>
      </c>
      <c r="K19" s="4">
        <v>83</v>
      </c>
      <c r="L19" s="7">
        <f>K19*0.25*0.2</f>
        <v>4.15</v>
      </c>
      <c r="M19" s="4" t="s">
        <v>56</v>
      </c>
      <c r="N19" s="4">
        <v>89</v>
      </c>
      <c r="O19" s="7">
        <f>N19*0.25*0.15</f>
        <v>3.3375</v>
      </c>
      <c r="P19" s="4" t="s">
        <v>61</v>
      </c>
      <c r="Q19" s="4">
        <v>60</v>
      </c>
      <c r="R19" s="7">
        <f>Q19*0.25*0.15</f>
        <v>2.25</v>
      </c>
      <c r="S19" s="4" t="s">
        <v>55</v>
      </c>
      <c r="T19" s="4">
        <v>98</v>
      </c>
      <c r="U19" s="7">
        <f t="shared" si="6"/>
        <v>4.409999999999999</v>
      </c>
      <c r="V19" s="4" t="s">
        <v>56</v>
      </c>
      <c r="W19" s="4">
        <v>89</v>
      </c>
      <c r="X19" s="7">
        <f t="shared" si="7"/>
        <v>4.005</v>
      </c>
      <c r="Y19" s="4" t="s">
        <v>55</v>
      </c>
      <c r="Z19" s="4">
        <v>98.5</v>
      </c>
      <c r="AA19" s="7">
        <f t="shared" si="8"/>
        <v>5.91</v>
      </c>
      <c r="AB19" s="4" t="s">
        <v>71</v>
      </c>
      <c r="AC19" s="4">
        <v>15</v>
      </c>
      <c r="AD19" s="25">
        <v>89.35650000000001</v>
      </c>
      <c r="AE19" s="4" t="s">
        <v>55</v>
      </c>
      <c r="AF19" s="4">
        <v>95</v>
      </c>
      <c r="AG19" s="4">
        <f t="shared" si="9"/>
        <v>4.75</v>
      </c>
      <c r="AH19" s="4" t="s">
        <v>56</v>
      </c>
      <c r="AI19" s="4">
        <v>88</v>
      </c>
      <c r="AJ19" s="8">
        <f t="shared" si="10"/>
        <v>4.4</v>
      </c>
      <c r="AK19" s="4" t="s">
        <v>61</v>
      </c>
      <c r="AL19" s="4">
        <v>72</v>
      </c>
      <c r="AM19" s="4">
        <f t="shared" si="11"/>
        <v>4.32</v>
      </c>
      <c r="AN19" s="4" t="s">
        <v>55</v>
      </c>
      <c r="AO19" s="4">
        <v>95</v>
      </c>
      <c r="AP19" s="4">
        <f t="shared" si="12"/>
        <v>3.8000000000000003</v>
      </c>
      <c r="AQ19" s="4" t="s">
        <v>56</v>
      </c>
      <c r="AR19" s="4">
        <v>89</v>
      </c>
      <c r="AS19" s="4">
        <f t="shared" si="13"/>
        <v>3.5600000000000005</v>
      </c>
      <c r="AT19" s="4" t="s">
        <v>56</v>
      </c>
      <c r="AU19" s="4">
        <v>81</v>
      </c>
      <c r="AV19" s="21">
        <f t="shared" si="14"/>
        <v>4.859999999999999</v>
      </c>
      <c r="AW19" s="4" t="s">
        <v>71</v>
      </c>
      <c r="AX19" s="4">
        <v>15</v>
      </c>
      <c r="AY19" s="25">
        <v>89.35650000000001</v>
      </c>
      <c r="AZ19" s="4" t="s">
        <v>56</v>
      </c>
      <c r="BA19" s="4">
        <v>88</v>
      </c>
      <c r="BB19" s="4">
        <f t="shared" si="15"/>
        <v>4.4</v>
      </c>
      <c r="BC19" s="4" t="s">
        <v>55</v>
      </c>
      <c r="BD19" s="4">
        <v>100</v>
      </c>
      <c r="BE19" s="9">
        <f t="shared" si="16"/>
        <v>2.5</v>
      </c>
      <c r="BF19" s="4" t="s">
        <v>55</v>
      </c>
      <c r="BG19" s="4">
        <v>93.5</v>
      </c>
      <c r="BH19" s="4">
        <f t="shared" si="17"/>
        <v>7.0125</v>
      </c>
      <c r="BI19" s="4" t="s">
        <v>55</v>
      </c>
      <c r="BJ19" s="4">
        <v>93.83</v>
      </c>
      <c r="BK19" s="4">
        <f t="shared" si="18"/>
        <v>4.6915000000000004</v>
      </c>
      <c r="BL19" s="4" t="s">
        <v>55</v>
      </c>
      <c r="BM19" s="4">
        <v>96</v>
      </c>
      <c r="BN19" s="4">
        <f t="shared" si="19"/>
        <v>4.800000000000001</v>
      </c>
      <c r="BO19" s="4" t="s">
        <v>55</v>
      </c>
      <c r="BP19" s="4">
        <v>95</v>
      </c>
      <c r="BQ19" s="4">
        <f t="shared" si="20"/>
        <v>4.75</v>
      </c>
    </row>
    <row r="20" spans="1:69" s="10" customFormat="1" ht="15" customHeight="1">
      <c r="A20" s="4" t="s">
        <v>72</v>
      </c>
      <c r="B20" s="4">
        <v>16</v>
      </c>
      <c r="C20" s="25">
        <f t="shared" si="0"/>
        <v>89.33149999999999</v>
      </c>
      <c r="D20" s="4" t="s">
        <v>55</v>
      </c>
      <c r="E20" s="4">
        <v>98</v>
      </c>
      <c r="F20" s="7">
        <f t="shared" si="1"/>
        <v>7.35</v>
      </c>
      <c r="G20" s="4" t="s">
        <v>55</v>
      </c>
      <c r="H20" s="4">
        <v>95</v>
      </c>
      <c r="I20" s="7">
        <f>H20*0.25*0.2</f>
        <v>4.75</v>
      </c>
      <c r="J20" s="4" t="s">
        <v>56</v>
      </c>
      <c r="K20" s="4">
        <v>85</v>
      </c>
      <c r="L20" s="7">
        <f>K20*0.25*0.2</f>
        <v>4.25</v>
      </c>
      <c r="M20" s="4" t="s">
        <v>55</v>
      </c>
      <c r="N20" s="4">
        <v>91</v>
      </c>
      <c r="O20" s="7">
        <f>N20*0.25*0.15</f>
        <v>3.4125</v>
      </c>
      <c r="P20" s="4" t="s">
        <v>56</v>
      </c>
      <c r="Q20" s="4">
        <v>87</v>
      </c>
      <c r="R20" s="7">
        <f>Q20*0.25*0.15</f>
        <v>3.2624999999999997</v>
      </c>
      <c r="S20" s="4" t="s">
        <v>61</v>
      </c>
      <c r="T20" s="4">
        <v>74</v>
      </c>
      <c r="U20" s="7">
        <f t="shared" si="6"/>
        <v>3.3299999999999996</v>
      </c>
      <c r="V20" s="4" t="s">
        <v>55</v>
      </c>
      <c r="W20" s="4">
        <v>93</v>
      </c>
      <c r="X20" s="7">
        <f t="shared" si="7"/>
        <v>4.185</v>
      </c>
      <c r="Y20" s="4" t="s">
        <v>55</v>
      </c>
      <c r="Z20" s="4">
        <v>92.5</v>
      </c>
      <c r="AA20" s="7">
        <f t="shared" si="8"/>
        <v>5.550000000000001</v>
      </c>
      <c r="AB20" s="4" t="s">
        <v>72</v>
      </c>
      <c r="AC20" s="4">
        <v>16</v>
      </c>
      <c r="AD20" s="25">
        <v>89.33149999999999</v>
      </c>
      <c r="AE20" s="4" t="s">
        <v>55</v>
      </c>
      <c r="AF20" s="4">
        <v>91</v>
      </c>
      <c r="AG20" s="4">
        <f t="shared" si="9"/>
        <v>4.55</v>
      </c>
      <c r="AH20" s="4" t="s">
        <v>56</v>
      </c>
      <c r="AI20" s="4">
        <v>86</v>
      </c>
      <c r="AJ20" s="8">
        <f t="shared" si="10"/>
        <v>4.3</v>
      </c>
      <c r="AK20" s="4" t="s">
        <v>61</v>
      </c>
      <c r="AL20" s="4">
        <v>73</v>
      </c>
      <c r="AM20" s="4">
        <f t="shared" si="11"/>
        <v>4.38</v>
      </c>
      <c r="AN20" s="4" t="s">
        <v>56</v>
      </c>
      <c r="AO20" s="4">
        <v>79</v>
      </c>
      <c r="AP20" s="4">
        <f t="shared" si="12"/>
        <v>3.16</v>
      </c>
      <c r="AQ20" s="4" t="s">
        <v>56</v>
      </c>
      <c r="AR20" s="4">
        <v>83</v>
      </c>
      <c r="AS20" s="4">
        <f t="shared" si="13"/>
        <v>3.3200000000000003</v>
      </c>
      <c r="AT20" s="4" t="s">
        <v>56</v>
      </c>
      <c r="AU20" s="4">
        <v>82</v>
      </c>
      <c r="AV20" s="21">
        <f t="shared" si="14"/>
        <v>4.920000000000001</v>
      </c>
      <c r="AW20" s="4" t="s">
        <v>72</v>
      </c>
      <c r="AX20" s="4">
        <v>16</v>
      </c>
      <c r="AY20" s="25">
        <v>89.33149999999999</v>
      </c>
      <c r="AZ20" s="4" t="s">
        <v>55</v>
      </c>
      <c r="BA20" s="4">
        <v>94</v>
      </c>
      <c r="BB20" s="4">
        <f t="shared" si="15"/>
        <v>4.7</v>
      </c>
      <c r="BC20" s="4" t="s">
        <v>55</v>
      </c>
      <c r="BD20" s="4">
        <v>100</v>
      </c>
      <c r="BE20" s="9">
        <f t="shared" si="16"/>
        <v>2.5</v>
      </c>
      <c r="BF20" s="4" t="s">
        <v>55</v>
      </c>
      <c r="BG20" s="4">
        <v>98</v>
      </c>
      <c r="BH20" s="4">
        <f t="shared" si="17"/>
        <v>7.35</v>
      </c>
      <c r="BI20" s="4" t="s">
        <v>55</v>
      </c>
      <c r="BJ20" s="4">
        <v>94.23</v>
      </c>
      <c r="BK20" s="4">
        <f t="shared" si="18"/>
        <v>4.7115</v>
      </c>
      <c r="BL20" s="4" t="s">
        <v>55</v>
      </c>
      <c r="BM20" s="4">
        <v>92</v>
      </c>
      <c r="BN20" s="4">
        <f t="shared" si="19"/>
        <v>4.6000000000000005</v>
      </c>
      <c r="BO20" s="4" t="s">
        <v>55</v>
      </c>
      <c r="BP20" s="4">
        <v>95</v>
      </c>
      <c r="BQ20" s="4">
        <f t="shared" si="20"/>
        <v>4.75</v>
      </c>
    </row>
    <row r="21" spans="1:69" s="10" customFormat="1" ht="15" customHeight="1">
      <c r="A21" s="4" t="s">
        <v>73</v>
      </c>
      <c r="B21" s="4">
        <v>17</v>
      </c>
      <c r="C21" s="25">
        <f t="shared" si="0"/>
        <v>88.74250000000002</v>
      </c>
      <c r="D21" s="4" t="s">
        <v>55</v>
      </c>
      <c r="E21" s="4">
        <v>100</v>
      </c>
      <c r="F21" s="7">
        <f t="shared" si="1"/>
        <v>7.5</v>
      </c>
      <c r="G21" s="4" t="s">
        <v>61</v>
      </c>
      <c r="H21" s="4">
        <v>79</v>
      </c>
      <c r="I21" s="7">
        <f>H21*0.25*0.2</f>
        <v>3.95</v>
      </c>
      <c r="J21" s="4" t="s">
        <v>61</v>
      </c>
      <c r="K21" s="4">
        <v>74</v>
      </c>
      <c r="L21" s="7">
        <f>K21*0.25*0.2</f>
        <v>3.7</v>
      </c>
      <c r="M21" s="4" t="s">
        <v>56</v>
      </c>
      <c r="N21" s="4">
        <v>87</v>
      </c>
      <c r="O21" s="7">
        <f>N21*0.25*0.15</f>
        <v>3.2624999999999997</v>
      </c>
      <c r="P21" s="4" t="s">
        <v>56</v>
      </c>
      <c r="Q21" s="4">
        <v>86</v>
      </c>
      <c r="R21" s="7">
        <f>Q21*0.25*0.15</f>
        <v>3.225</v>
      </c>
      <c r="S21" s="4" t="s">
        <v>74</v>
      </c>
      <c r="T21" s="4">
        <v>59</v>
      </c>
      <c r="U21" s="7">
        <f t="shared" si="6"/>
        <v>2.655</v>
      </c>
      <c r="V21" s="4" t="s">
        <v>56</v>
      </c>
      <c r="W21" s="4">
        <v>87</v>
      </c>
      <c r="X21" s="7">
        <f t="shared" si="7"/>
        <v>3.9149999999999996</v>
      </c>
      <c r="Y21" s="4" t="s">
        <v>55</v>
      </c>
      <c r="Z21" s="4">
        <v>90.5</v>
      </c>
      <c r="AA21" s="7">
        <f t="shared" si="8"/>
        <v>5.43</v>
      </c>
      <c r="AB21" s="4" t="s">
        <v>73</v>
      </c>
      <c r="AC21" s="4">
        <v>17</v>
      </c>
      <c r="AD21" s="25">
        <v>88.74250000000002</v>
      </c>
      <c r="AE21" s="4" t="s">
        <v>55</v>
      </c>
      <c r="AF21" s="4">
        <v>90</v>
      </c>
      <c r="AG21" s="4">
        <f t="shared" si="9"/>
        <v>4.5</v>
      </c>
      <c r="AH21" s="4" t="s">
        <v>56</v>
      </c>
      <c r="AI21" s="4">
        <v>86</v>
      </c>
      <c r="AJ21" s="8">
        <f t="shared" si="10"/>
        <v>4.3</v>
      </c>
      <c r="AK21" s="4" t="s">
        <v>55</v>
      </c>
      <c r="AL21" s="4">
        <v>96</v>
      </c>
      <c r="AM21" s="4">
        <f t="shared" si="11"/>
        <v>5.760000000000001</v>
      </c>
      <c r="AN21" s="4" t="s">
        <v>55</v>
      </c>
      <c r="AO21" s="4">
        <v>100</v>
      </c>
      <c r="AP21" s="4">
        <f t="shared" si="12"/>
        <v>4</v>
      </c>
      <c r="AQ21" s="4" t="s">
        <v>55</v>
      </c>
      <c r="AR21" s="4">
        <v>92</v>
      </c>
      <c r="AS21" s="4">
        <f t="shared" si="13"/>
        <v>3.6800000000000006</v>
      </c>
      <c r="AT21" s="4" t="s">
        <v>56</v>
      </c>
      <c r="AU21" s="4">
        <v>75</v>
      </c>
      <c r="AV21" s="21">
        <f t="shared" si="14"/>
        <v>4.5</v>
      </c>
      <c r="AW21" s="4" t="s">
        <v>73</v>
      </c>
      <c r="AX21" s="4">
        <v>17</v>
      </c>
      <c r="AY21" s="25">
        <v>88.74250000000002</v>
      </c>
      <c r="AZ21" s="4" t="s">
        <v>56</v>
      </c>
      <c r="BA21" s="4">
        <v>83.3</v>
      </c>
      <c r="BB21" s="4">
        <f t="shared" si="15"/>
        <v>4.165</v>
      </c>
      <c r="BC21" s="4" t="s">
        <v>55</v>
      </c>
      <c r="BD21" s="4">
        <v>100</v>
      </c>
      <c r="BE21" s="9">
        <f t="shared" si="16"/>
        <v>2.5</v>
      </c>
      <c r="BF21" s="4" t="s">
        <v>55</v>
      </c>
      <c r="BG21" s="4">
        <v>96</v>
      </c>
      <c r="BH21" s="4">
        <f t="shared" si="17"/>
        <v>7.199999999999999</v>
      </c>
      <c r="BI21" s="4" t="s">
        <v>55</v>
      </c>
      <c r="BJ21" s="4">
        <v>99</v>
      </c>
      <c r="BK21" s="4">
        <f t="shared" si="18"/>
        <v>4.95</v>
      </c>
      <c r="BL21" s="4" t="s">
        <v>55</v>
      </c>
      <c r="BM21" s="4">
        <v>98</v>
      </c>
      <c r="BN21" s="4">
        <f t="shared" si="19"/>
        <v>4.9</v>
      </c>
      <c r="BO21" s="4" t="s">
        <v>55</v>
      </c>
      <c r="BP21" s="4">
        <v>93</v>
      </c>
      <c r="BQ21" s="4">
        <f t="shared" si="20"/>
        <v>4.65</v>
      </c>
    </row>
    <row r="22" spans="1:69" s="10" customFormat="1" ht="15" customHeight="1">
      <c r="A22" s="4" t="s">
        <v>75</v>
      </c>
      <c r="B22" s="4">
        <v>18</v>
      </c>
      <c r="C22" s="25">
        <f t="shared" si="0"/>
        <v>88.01124999999999</v>
      </c>
      <c r="D22" s="4" t="s">
        <v>55</v>
      </c>
      <c r="E22" s="4">
        <v>98.5</v>
      </c>
      <c r="F22" s="7">
        <f t="shared" si="1"/>
        <v>7.387499999999999</v>
      </c>
      <c r="G22" s="4" t="s">
        <v>55</v>
      </c>
      <c r="H22" s="4">
        <v>93</v>
      </c>
      <c r="I22" s="7">
        <f>H22*(0.25*0.2+0.25*0.15/3)</f>
        <v>5.8125</v>
      </c>
      <c r="J22" s="4" t="s">
        <v>56</v>
      </c>
      <c r="K22" s="4">
        <v>89</v>
      </c>
      <c r="L22" s="7">
        <f>K22*(0.25*0.2+0.25*0.15/3)</f>
        <v>5.5625</v>
      </c>
      <c r="M22" s="4" t="s">
        <v>55</v>
      </c>
      <c r="N22" s="4">
        <v>95</v>
      </c>
      <c r="O22" s="7">
        <f>N22*(0.25*0.15+0.25*0.15/3)</f>
        <v>4.75</v>
      </c>
      <c r="P22" s="4" t="s">
        <v>69</v>
      </c>
      <c r="Q22" s="4" t="s">
        <v>69</v>
      </c>
      <c r="R22" s="4">
        <v>0</v>
      </c>
      <c r="S22" s="4" t="s">
        <v>55</v>
      </c>
      <c r="T22" s="4">
        <v>97</v>
      </c>
      <c r="U22" s="7">
        <f t="shared" si="6"/>
        <v>4.364999999999999</v>
      </c>
      <c r="V22" s="4" t="s">
        <v>55</v>
      </c>
      <c r="W22" s="4">
        <v>93</v>
      </c>
      <c r="X22" s="7">
        <f t="shared" si="7"/>
        <v>4.185</v>
      </c>
      <c r="Y22" s="4" t="s">
        <v>55</v>
      </c>
      <c r="Z22" s="4">
        <v>99</v>
      </c>
      <c r="AA22" s="7">
        <f t="shared" si="8"/>
        <v>5.94</v>
      </c>
      <c r="AB22" s="4" t="s">
        <v>75</v>
      </c>
      <c r="AC22" s="4">
        <v>18</v>
      </c>
      <c r="AD22" s="25">
        <v>88.01124999999999</v>
      </c>
      <c r="AE22" s="4" t="s">
        <v>56</v>
      </c>
      <c r="AF22" s="4">
        <v>87</v>
      </c>
      <c r="AG22" s="4">
        <f t="shared" si="9"/>
        <v>4.3500000000000005</v>
      </c>
      <c r="AH22" s="4" t="s">
        <v>56</v>
      </c>
      <c r="AI22" s="4">
        <v>86</v>
      </c>
      <c r="AJ22" s="8">
        <f t="shared" si="10"/>
        <v>4.3</v>
      </c>
      <c r="AK22" s="4" t="s">
        <v>61</v>
      </c>
      <c r="AL22" s="4">
        <v>74</v>
      </c>
      <c r="AM22" s="4">
        <f t="shared" si="11"/>
        <v>4.44</v>
      </c>
      <c r="AN22" s="4" t="s">
        <v>61</v>
      </c>
      <c r="AO22" s="4">
        <v>72</v>
      </c>
      <c r="AP22" s="4">
        <f t="shared" si="12"/>
        <v>2.8800000000000003</v>
      </c>
      <c r="AQ22" s="4" t="s">
        <v>61</v>
      </c>
      <c r="AR22" s="4">
        <v>64</v>
      </c>
      <c r="AS22" s="4">
        <f t="shared" si="13"/>
        <v>2.5600000000000005</v>
      </c>
      <c r="AT22" s="4" t="s">
        <v>56</v>
      </c>
      <c r="AU22" s="4">
        <v>87</v>
      </c>
      <c r="AV22" s="21">
        <f t="shared" si="14"/>
        <v>5.220000000000001</v>
      </c>
      <c r="AW22" s="4" t="s">
        <v>75</v>
      </c>
      <c r="AX22" s="4">
        <v>18</v>
      </c>
      <c r="AY22" s="25">
        <v>88.01124999999999</v>
      </c>
      <c r="AZ22" s="4" t="s">
        <v>55</v>
      </c>
      <c r="BA22" s="4">
        <v>91.2</v>
      </c>
      <c r="BB22" s="4">
        <f t="shared" si="15"/>
        <v>4.5600000000000005</v>
      </c>
      <c r="BC22" s="4" t="s">
        <v>55</v>
      </c>
      <c r="BD22" s="4">
        <v>100</v>
      </c>
      <c r="BE22" s="9">
        <f t="shared" si="16"/>
        <v>2.5</v>
      </c>
      <c r="BF22" s="4" t="s">
        <v>61</v>
      </c>
      <c r="BG22" s="4">
        <v>69</v>
      </c>
      <c r="BH22" s="4">
        <f t="shared" si="17"/>
        <v>5.175</v>
      </c>
      <c r="BI22" s="4" t="s">
        <v>55</v>
      </c>
      <c r="BJ22" s="4">
        <v>95.475</v>
      </c>
      <c r="BK22" s="4">
        <f t="shared" si="18"/>
        <v>4.77375</v>
      </c>
      <c r="BL22" s="4" t="s">
        <v>55</v>
      </c>
      <c r="BM22" s="4">
        <v>94</v>
      </c>
      <c r="BN22" s="4">
        <f t="shared" si="19"/>
        <v>4.7</v>
      </c>
      <c r="BO22" s="4" t="s">
        <v>55</v>
      </c>
      <c r="BP22" s="4">
        <v>91</v>
      </c>
      <c r="BQ22" s="4">
        <f t="shared" si="20"/>
        <v>4.55</v>
      </c>
    </row>
    <row r="23" spans="1:69" s="10" customFormat="1" ht="15" customHeight="1">
      <c r="A23" s="4" t="s">
        <v>76</v>
      </c>
      <c r="B23" s="4">
        <v>19</v>
      </c>
      <c r="C23" s="25">
        <f t="shared" si="0"/>
        <v>87.86500000000001</v>
      </c>
      <c r="D23" s="4" t="s">
        <v>55</v>
      </c>
      <c r="E23" s="4">
        <v>99</v>
      </c>
      <c r="F23" s="7">
        <f t="shared" si="1"/>
        <v>7.425</v>
      </c>
      <c r="G23" s="4" t="s">
        <v>56</v>
      </c>
      <c r="H23" s="4">
        <v>88</v>
      </c>
      <c r="I23" s="7">
        <f>H23*0.25*0.2</f>
        <v>4.4</v>
      </c>
      <c r="J23" s="4" t="s">
        <v>56</v>
      </c>
      <c r="K23" s="4">
        <v>88</v>
      </c>
      <c r="L23" s="7">
        <f>K23*0.25*0.2</f>
        <v>4.4</v>
      </c>
      <c r="M23" s="4" t="s">
        <v>55</v>
      </c>
      <c r="N23" s="4">
        <v>93</v>
      </c>
      <c r="O23" s="7">
        <f>N23*0.25*0.15</f>
        <v>3.4875</v>
      </c>
      <c r="P23" s="4" t="s">
        <v>61</v>
      </c>
      <c r="Q23" s="4">
        <v>60</v>
      </c>
      <c r="R23" s="7">
        <f>Q23*0.25*0.15</f>
        <v>2.25</v>
      </c>
      <c r="S23" s="4" t="s">
        <v>55</v>
      </c>
      <c r="T23" s="4">
        <v>97</v>
      </c>
      <c r="U23" s="7">
        <f t="shared" si="6"/>
        <v>4.364999999999999</v>
      </c>
      <c r="V23" s="4" t="s">
        <v>56</v>
      </c>
      <c r="W23" s="4">
        <v>83</v>
      </c>
      <c r="X23" s="7">
        <f t="shared" si="7"/>
        <v>3.7349999999999994</v>
      </c>
      <c r="Y23" s="4" t="s">
        <v>61</v>
      </c>
      <c r="Z23" s="4">
        <v>69</v>
      </c>
      <c r="AA23" s="7">
        <f t="shared" si="8"/>
        <v>4.14</v>
      </c>
      <c r="AB23" s="4" t="s">
        <v>76</v>
      </c>
      <c r="AC23" s="4">
        <v>19</v>
      </c>
      <c r="AD23" s="25">
        <v>87.865</v>
      </c>
      <c r="AE23" s="4" t="s">
        <v>55</v>
      </c>
      <c r="AF23" s="4">
        <v>94</v>
      </c>
      <c r="AG23" s="4">
        <f t="shared" si="9"/>
        <v>4.7</v>
      </c>
      <c r="AH23" s="4" t="s">
        <v>56</v>
      </c>
      <c r="AI23" s="4">
        <v>89</v>
      </c>
      <c r="AJ23" s="8">
        <f t="shared" si="10"/>
        <v>4.45</v>
      </c>
      <c r="AK23" s="4" t="s">
        <v>56</v>
      </c>
      <c r="AL23" s="4">
        <v>81</v>
      </c>
      <c r="AM23" s="4">
        <f t="shared" si="11"/>
        <v>4.859999999999999</v>
      </c>
      <c r="AN23" s="4" t="s">
        <v>55</v>
      </c>
      <c r="AO23" s="4">
        <v>91</v>
      </c>
      <c r="AP23" s="4">
        <f t="shared" si="12"/>
        <v>3.64</v>
      </c>
      <c r="AQ23" s="4" t="s">
        <v>55</v>
      </c>
      <c r="AR23" s="4">
        <v>96</v>
      </c>
      <c r="AS23" s="4">
        <f t="shared" si="13"/>
        <v>3.8400000000000007</v>
      </c>
      <c r="AT23" s="4" t="s">
        <v>56</v>
      </c>
      <c r="AU23" s="4">
        <v>89</v>
      </c>
      <c r="AV23" s="21">
        <f t="shared" si="14"/>
        <v>5.34</v>
      </c>
      <c r="AW23" s="4" t="s">
        <v>76</v>
      </c>
      <c r="AX23" s="4">
        <v>19</v>
      </c>
      <c r="AY23" s="25">
        <v>87.865</v>
      </c>
      <c r="AZ23" s="4" t="s">
        <v>55</v>
      </c>
      <c r="BA23" s="4">
        <v>97</v>
      </c>
      <c r="BB23" s="4">
        <f t="shared" si="15"/>
        <v>4.8500000000000005</v>
      </c>
      <c r="BC23" s="4" t="s">
        <v>55</v>
      </c>
      <c r="BD23" s="4">
        <v>100</v>
      </c>
      <c r="BE23" s="9">
        <f t="shared" si="16"/>
        <v>2.5</v>
      </c>
      <c r="BF23" s="4" t="s">
        <v>61</v>
      </c>
      <c r="BG23" s="4">
        <v>70</v>
      </c>
      <c r="BH23" s="4">
        <f t="shared" si="17"/>
        <v>5.25</v>
      </c>
      <c r="BI23" s="4" t="s">
        <v>55</v>
      </c>
      <c r="BJ23" s="4">
        <v>97.65</v>
      </c>
      <c r="BK23" s="4">
        <f t="shared" si="18"/>
        <v>4.8825</v>
      </c>
      <c r="BL23" s="4" t="s">
        <v>55</v>
      </c>
      <c r="BM23" s="4">
        <v>92</v>
      </c>
      <c r="BN23" s="4">
        <f t="shared" si="19"/>
        <v>4.6000000000000005</v>
      </c>
      <c r="BO23" s="4" t="s">
        <v>55</v>
      </c>
      <c r="BP23" s="4">
        <v>95</v>
      </c>
      <c r="BQ23" s="4">
        <f t="shared" si="20"/>
        <v>4.75</v>
      </c>
    </row>
    <row r="24" spans="1:69" s="10" customFormat="1" ht="15" customHeight="1">
      <c r="A24" s="4" t="s">
        <v>77</v>
      </c>
      <c r="B24" s="4">
        <v>20</v>
      </c>
      <c r="C24" s="25">
        <f t="shared" si="0"/>
        <v>87.86375000000001</v>
      </c>
      <c r="D24" s="4" t="s">
        <v>55</v>
      </c>
      <c r="E24" s="4">
        <v>98</v>
      </c>
      <c r="F24" s="7">
        <f t="shared" si="1"/>
        <v>7.35</v>
      </c>
      <c r="G24" s="4" t="s">
        <v>61</v>
      </c>
      <c r="H24" s="4">
        <v>79</v>
      </c>
      <c r="I24" s="7">
        <f>H24*0.25*0.2</f>
        <v>3.95</v>
      </c>
      <c r="J24" s="4" t="s">
        <v>56</v>
      </c>
      <c r="K24" s="4">
        <v>85</v>
      </c>
      <c r="L24" s="7">
        <f>K24*0.25*0.2</f>
        <v>4.25</v>
      </c>
      <c r="M24" s="4" t="s">
        <v>55</v>
      </c>
      <c r="N24" s="4">
        <v>93</v>
      </c>
      <c r="O24" s="7">
        <f>N24*0.25*0.15</f>
        <v>3.4875</v>
      </c>
      <c r="P24" s="4" t="s">
        <v>56</v>
      </c>
      <c r="Q24" s="4">
        <v>86</v>
      </c>
      <c r="R24" s="7">
        <f>Q24*0.25*0.15</f>
        <v>3.225</v>
      </c>
      <c r="S24" s="4" t="s">
        <v>55</v>
      </c>
      <c r="T24" s="4">
        <v>99</v>
      </c>
      <c r="U24" s="7">
        <f t="shared" si="6"/>
        <v>4.455</v>
      </c>
      <c r="V24" s="4" t="s">
        <v>55</v>
      </c>
      <c r="W24" s="4">
        <v>93</v>
      </c>
      <c r="X24" s="7">
        <f t="shared" si="7"/>
        <v>4.185</v>
      </c>
      <c r="Y24" s="4" t="s">
        <v>56</v>
      </c>
      <c r="Z24" s="4">
        <v>84</v>
      </c>
      <c r="AA24" s="7">
        <f t="shared" si="8"/>
        <v>5.04</v>
      </c>
      <c r="AB24" s="4" t="s">
        <v>77</v>
      </c>
      <c r="AC24" s="4">
        <v>20</v>
      </c>
      <c r="AD24" s="25">
        <v>87.86375000000001</v>
      </c>
      <c r="AE24" s="4" t="s">
        <v>56</v>
      </c>
      <c r="AF24" s="4">
        <v>89</v>
      </c>
      <c r="AG24" s="4">
        <f t="shared" si="9"/>
        <v>4.45</v>
      </c>
      <c r="AH24" s="4" t="s">
        <v>56</v>
      </c>
      <c r="AI24" s="4">
        <v>89</v>
      </c>
      <c r="AJ24" s="8">
        <f t="shared" si="10"/>
        <v>4.45</v>
      </c>
      <c r="AK24" s="4" t="s">
        <v>61</v>
      </c>
      <c r="AL24" s="4">
        <v>71</v>
      </c>
      <c r="AM24" s="4">
        <f t="shared" si="11"/>
        <v>4.26</v>
      </c>
      <c r="AN24" s="4" t="s">
        <v>56</v>
      </c>
      <c r="AO24" s="4">
        <v>86</v>
      </c>
      <c r="AP24" s="4">
        <f t="shared" si="12"/>
        <v>3.44</v>
      </c>
      <c r="AQ24" s="4" t="s">
        <v>56</v>
      </c>
      <c r="AR24" s="4">
        <v>89</v>
      </c>
      <c r="AS24" s="4">
        <f t="shared" si="13"/>
        <v>3.5600000000000005</v>
      </c>
      <c r="AT24" s="4" t="s">
        <v>56</v>
      </c>
      <c r="AU24" s="4">
        <v>87</v>
      </c>
      <c r="AV24" s="21">
        <f t="shared" si="14"/>
        <v>5.220000000000001</v>
      </c>
      <c r="AW24" s="4" t="s">
        <v>77</v>
      </c>
      <c r="AX24" s="4">
        <v>20</v>
      </c>
      <c r="AY24" s="25">
        <v>87.86375000000001</v>
      </c>
      <c r="AZ24" s="4" t="s">
        <v>56</v>
      </c>
      <c r="BA24" s="4">
        <v>87.1</v>
      </c>
      <c r="BB24" s="4">
        <f t="shared" si="15"/>
        <v>4.3549999999999995</v>
      </c>
      <c r="BC24" s="4" t="s">
        <v>55</v>
      </c>
      <c r="BD24" s="4">
        <v>100</v>
      </c>
      <c r="BE24" s="9">
        <f t="shared" si="16"/>
        <v>2.5</v>
      </c>
      <c r="BF24" s="4" t="s">
        <v>61</v>
      </c>
      <c r="BG24" s="4">
        <v>74</v>
      </c>
      <c r="BH24" s="4">
        <f t="shared" si="17"/>
        <v>5.55</v>
      </c>
      <c r="BI24" s="4" t="s">
        <v>55</v>
      </c>
      <c r="BJ24" s="4">
        <v>93.725</v>
      </c>
      <c r="BK24" s="4">
        <f t="shared" si="18"/>
        <v>4.68625</v>
      </c>
      <c r="BL24" s="4" t="s">
        <v>55</v>
      </c>
      <c r="BM24" s="4">
        <v>94</v>
      </c>
      <c r="BN24" s="4">
        <f t="shared" si="19"/>
        <v>4.7</v>
      </c>
      <c r="BO24" s="4" t="s">
        <v>55</v>
      </c>
      <c r="BP24" s="4">
        <v>95</v>
      </c>
      <c r="BQ24" s="4">
        <f t="shared" si="20"/>
        <v>4.75</v>
      </c>
    </row>
    <row r="25" spans="1:69" s="10" customFormat="1" ht="15" customHeight="1">
      <c r="A25" s="4" t="s">
        <v>78</v>
      </c>
      <c r="B25" s="4">
        <v>21</v>
      </c>
      <c r="C25" s="25">
        <f t="shared" si="0"/>
        <v>87.595</v>
      </c>
      <c r="D25" s="4" t="s">
        <v>55</v>
      </c>
      <c r="E25" s="4">
        <v>100</v>
      </c>
      <c r="F25" s="7">
        <f t="shared" si="1"/>
        <v>7.5</v>
      </c>
      <c r="G25" s="4" t="s">
        <v>55</v>
      </c>
      <c r="H25" s="4">
        <v>90</v>
      </c>
      <c r="I25" s="7">
        <f>H25*0.25*0.2</f>
        <v>4.5</v>
      </c>
      <c r="J25" s="4" t="s">
        <v>55</v>
      </c>
      <c r="K25" s="4">
        <v>93</v>
      </c>
      <c r="L25" s="7">
        <f>K25*0.25*0.2</f>
        <v>4.65</v>
      </c>
      <c r="M25" s="4" t="s">
        <v>56</v>
      </c>
      <c r="N25" s="4">
        <v>88</v>
      </c>
      <c r="O25" s="7">
        <f>N25*0.25*0.15</f>
        <v>3.3</v>
      </c>
      <c r="P25" s="4" t="s">
        <v>55</v>
      </c>
      <c r="Q25" s="4">
        <v>94</v>
      </c>
      <c r="R25" s="7">
        <f>Q25*0.25*0.15</f>
        <v>3.525</v>
      </c>
      <c r="S25" s="4" t="s">
        <v>55</v>
      </c>
      <c r="T25" s="4">
        <v>97</v>
      </c>
      <c r="U25" s="7">
        <f t="shared" si="6"/>
        <v>4.364999999999999</v>
      </c>
      <c r="V25" s="4" t="s">
        <v>56</v>
      </c>
      <c r="W25" s="4">
        <v>84</v>
      </c>
      <c r="X25" s="7">
        <f t="shared" si="7"/>
        <v>3.78</v>
      </c>
      <c r="Y25" s="4" t="s">
        <v>74</v>
      </c>
      <c r="Z25" s="4">
        <v>59</v>
      </c>
      <c r="AA25" s="7">
        <f t="shared" si="8"/>
        <v>3.54</v>
      </c>
      <c r="AB25" s="4" t="s">
        <v>78</v>
      </c>
      <c r="AC25" s="4">
        <v>21</v>
      </c>
      <c r="AD25" s="25">
        <v>87.595</v>
      </c>
      <c r="AE25" s="4" t="s">
        <v>56</v>
      </c>
      <c r="AF25" s="4">
        <v>89</v>
      </c>
      <c r="AG25" s="4">
        <f t="shared" si="9"/>
        <v>4.45</v>
      </c>
      <c r="AH25" s="4" t="s">
        <v>55</v>
      </c>
      <c r="AI25" s="4">
        <v>94</v>
      </c>
      <c r="AJ25" s="8">
        <f t="shared" si="10"/>
        <v>4.7</v>
      </c>
      <c r="AK25" s="4" t="s">
        <v>55</v>
      </c>
      <c r="AL25" s="4">
        <v>95</v>
      </c>
      <c r="AM25" s="4">
        <f t="shared" si="11"/>
        <v>5.7</v>
      </c>
      <c r="AN25" s="4" t="s">
        <v>56</v>
      </c>
      <c r="AO25" s="4">
        <v>81</v>
      </c>
      <c r="AP25" s="4">
        <f t="shared" si="12"/>
        <v>3.24</v>
      </c>
      <c r="AQ25" s="4" t="s">
        <v>61</v>
      </c>
      <c r="AR25" s="4">
        <v>68</v>
      </c>
      <c r="AS25" s="4">
        <f t="shared" si="13"/>
        <v>2.7200000000000006</v>
      </c>
      <c r="AT25" s="4" t="s">
        <v>56</v>
      </c>
      <c r="AU25" s="4">
        <v>89</v>
      </c>
      <c r="AV25" s="21">
        <f t="shared" si="14"/>
        <v>5.34</v>
      </c>
      <c r="AW25" s="4" t="s">
        <v>78</v>
      </c>
      <c r="AX25" s="4">
        <v>21</v>
      </c>
      <c r="AY25" s="25">
        <v>87.595</v>
      </c>
      <c r="AZ25" s="4" t="s">
        <v>56</v>
      </c>
      <c r="BA25" s="4">
        <v>76.7</v>
      </c>
      <c r="BB25" s="4">
        <f t="shared" si="15"/>
        <v>3.8350000000000004</v>
      </c>
      <c r="BC25" s="4" t="s">
        <v>55</v>
      </c>
      <c r="BD25" s="4">
        <v>100</v>
      </c>
      <c r="BE25" s="9">
        <f t="shared" si="16"/>
        <v>2.5</v>
      </c>
      <c r="BF25" s="4" t="s">
        <v>61</v>
      </c>
      <c r="BG25" s="4">
        <v>74</v>
      </c>
      <c r="BH25" s="4">
        <f t="shared" si="17"/>
        <v>5.55</v>
      </c>
      <c r="BI25" s="4" t="s">
        <v>55</v>
      </c>
      <c r="BJ25" s="4">
        <v>94</v>
      </c>
      <c r="BK25" s="4">
        <f t="shared" si="18"/>
        <v>4.7</v>
      </c>
      <c r="BL25" s="4" t="s">
        <v>55</v>
      </c>
      <c r="BM25" s="4">
        <v>96</v>
      </c>
      <c r="BN25" s="4">
        <f t="shared" si="19"/>
        <v>4.800000000000001</v>
      </c>
      <c r="BO25" s="4" t="s">
        <v>55</v>
      </c>
      <c r="BP25" s="4">
        <v>98</v>
      </c>
      <c r="BQ25" s="4">
        <f t="shared" si="20"/>
        <v>4.9</v>
      </c>
    </row>
    <row r="26" spans="1:69" s="10" customFormat="1" ht="15" customHeight="1">
      <c r="A26" s="4" t="s">
        <v>79</v>
      </c>
      <c r="B26" s="4">
        <v>22</v>
      </c>
      <c r="C26" s="25">
        <f t="shared" si="0"/>
        <v>87.4725</v>
      </c>
      <c r="D26" s="4" t="s">
        <v>55</v>
      </c>
      <c r="E26" s="4">
        <v>100</v>
      </c>
      <c r="F26" s="7">
        <f t="shared" si="1"/>
        <v>7.5</v>
      </c>
      <c r="G26" s="4" t="s">
        <v>56</v>
      </c>
      <c r="H26" s="4">
        <v>89</v>
      </c>
      <c r="I26" s="7">
        <f>H26*0.25*0.2</f>
        <v>4.45</v>
      </c>
      <c r="J26" s="4" t="s">
        <v>56</v>
      </c>
      <c r="K26" s="4">
        <v>89</v>
      </c>
      <c r="L26" s="7">
        <f>K26*0.25*0.2</f>
        <v>4.45</v>
      </c>
      <c r="M26" s="4" t="s">
        <v>56</v>
      </c>
      <c r="N26" s="4">
        <v>89</v>
      </c>
      <c r="O26" s="7">
        <f>N26*0.25*0.15</f>
        <v>3.3375</v>
      </c>
      <c r="P26" s="4" t="s">
        <v>56</v>
      </c>
      <c r="Q26" s="4">
        <v>87</v>
      </c>
      <c r="R26" s="7">
        <f>Q26*0.25*0.15</f>
        <v>3.2624999999999997</v>
      </c>
      <c r="S26" s="4" t="s">
        <v>61</v>
      </c>
      <c r="T26" s="4">
        <v>74</v>
      </c>
      <c r="U26" s="7">
        <f t="shared" si="6"/>
        <v>3.3299999999999996</v>
      </c>
      <c r="V26" s="4" t="s">
        <v>55</v>
      </c>
      <c r="W26" s="4">
        <v>90</v>
      </c>
      <c r="X26" s="7">
        <f t="shared" si="7"/>
        <v>4.05</v>
      </c>
      <c r="Y26" s="4" t="s">
        <v>74</v>
      </c>
      <c r="Z26" s="4">
        <v>59</v>
      </c>
      <c r="AA26" s="7">
        <f t="shared" si="8"/>
        <v>3.54</v>
      </c>
      <c r="AB26" s="4" t="s">
        <v>79</v>
      </c>
      <c r="AC26" s="4">
        <v>22</v>
      </c>
      <c r="AD26" s="25">
        <v>87.4725</v>
      </c>
      <c r="AE26" s="4" t="s">
        <v>56</v>
      </c>
      <c r="AF26" s="4">
        <v>89</v>
      </c>
      <c r="AG26" s="4">
        <f t="shared" si="9"/>
        <v>4.45</v>
      </c>
      <c r="AH26" s="4" t="s">
        <v>56</v>
      </c>
      <c r="AI26" s="4">
        <v>87</v>
      </c>
      <c r="AJ26" s="8">
        <f t="shared" si="10"/>
        <v>4.3500000000000005</v>
      </c>
      <c r="AK26" s="4" t="s">
        <v>56</v>
      </c>
      <c r="AL26" s="4">
        <v>84</v>
      </c>
      <c r="AM26" s="4">
        <f t="shared" si="11"/>
        <v>5.04</v>
      </c>
      <c r="AN26" s="4" t="s">
        <v>55</v>
      </c>
      <c r="AO26" s="4">
        <v>98</v>
      </c>
      <c r="AP26" s="4">
        <f t="shared" si="12"/>
        <v>3.9200000000000004</v>
      </c>
      <c r="AQ26" s="4" t="s">
        <v>56</v>
      </c>
      <c r="AR26" s="4">
        <v>78</v>
      </c>
      <c r="AS26" s="4">
        <f t="shared" si="13"/>
        <v>3.1200000000000006</v>
      </c>
      <c r="AT26" s="4" t="s">
        <v>61</v>
      </c>
      <c r="AU26" s="4">
        <v>74</v>
      </c>
      <c r="AV26" s="21">
        <f t="shared" si="14"/>
        <v>4.44</v>
      </c>
      <c r="AW26" s="4" t="s">
        <v>79</v>
      </c>
      <c r="AX26" s="4">
        <v>22</v>
      </c>
      <c r="AY26" s="25">
        <v>87.4725</v>
      </c>
      <c r="AZ26" s="4" t="s">
        <v>55</v>
      </c>
      <c r="BA26" s="4">
        <v>90.2</v>
      </c>
      <c r="BB26" s="4">
        <f t="shared" si="15"/>
        <v>4.510000000000001</v>
      </c>
      <c r="BC26" s="4" t="s">
        <v>55</v>
      </c>
      <c r="BD26" s="4">
        <v>100</v>
      </c>
      <c r="BE26" s="9">
        <f t="shared" si="16"/>
        <v>2.5</v>
      </c>
      <c r="BF26" s="4" t="s">
        <v>55</v>
      </c>
      <c r="BG26" s="4">
        <v>94</v>
      </c>
      <c r="BH26" s="4">
        <f t="shared" si="17"/>
        <v>7.05</v>
      </c>
      <c r="BI26" s="4" t="s">
        <v>55</v>
      </c>
      <c r="BJ26" s="4">
        <v>94.45</v>
      </c>
      <c r="BK26" s="4">
        <f t="shared" si="18"/>
        <v>4.7225</v>
      </c>
      <c r="BL26" s="4" t="s">
        <v>55</v>
      </c>
      <c r="BM26" s="4">
        <v>94</v>
      </c>
      <c r="BN26" s="4">
        <f t="shared" si="19"/>
        <v>4.7</v>
      </c>
      <c r="BO26" s="4" t="s">
        <v>55</v>
      </c>
      <c r="BP26" s="4">
        <v>95</v>
      </c>
      <c r="BQ26" s="4">
        <f t="shared" si="20"/>
        <v>4.75</v>
      </c>
    </row>
    <row r="27" spans="1:69" s="10" customFormat="1" ht="15" customHeight="1">
      <c r="A27" s="4" t="s">
        <v>80</v>
      </c>
      <c r="B27" s="4">
        <v>23</v>
      </c>
      <c r="C27" s="25">
        <f t="shared" si="0"/>
        <v>87.21499999999999</v>
      </c>
      <c r="D27" s="4" t="s">
        <v>55</v>
      </c>
      <c r="E27" s="4">
        <v>100</v>
      </c>
      <c r="F27" s="7">
        <f t="shared" si="1"/>
        <v>7.5</v>
      </c>
      <c r="G27" s="4" t="s">
        <v>55</v>
      </c>
      <c r="H27" s="4">
        <v>97</v>
      </c>
      <c r="I27" s="7">
        <f>H27*0.25*0.2</f>
        <v>4.8500000000000005</v>
      </c>
      <c r="J27" s="4" t="s">
        <v>56</v>
      </c>
      <c r="K27" s="4">
        <v>88</v>
      </c>
      <c r="L27" s="7">
        <f>K27*0.25*0.2</f>
        <v>4.4</v>
      </c>
      <c r="M27" s="4" t="s">
        <v>55</v>
      </c>
      <c r="N27" s="4">
        <v>91</v>
      </c>
      <c r="O27" s="7">
        <f>N27*0.25*0.15</f>
        <v>3.4125</v>
      </c>
      <c r="P27" s="4" t="s">
        <v>55</v>
      </c>
      <c r="Q27" s="4">
        <v>91</v>
      </c>
      <c r="R27" s="7">
        <f>Q27*0.25*0.15</f>
        <v>3.4125</v>
      </c>
      <c r="S27" s="4" t="s">
        <v>61</v>
      </c>
      <c r="T27" s="4">
        <v>74</v>
      </c>
      <c r="U27" s="7">
        <f t="shared" si="6"/>
        <v>3.3299999999999996</v>
      </c>
      <c r="V27" s="4" t="s">
        <v>55</v>
      </c>
      <c r="W27" s="4">
        <v>90</v>
      </c>
      <c r="X27" s="7">
        <f t="shared" si="7"/>
        <v>4.05</v>
      </c>
      <c r="Y27" s="4" t="s">
        <v>61</v>
      </c>
      <c r="Z27" s="4">
        <v>72</v>
      </c>
      <c r="AA27" s="7">
        <f t="shared" si="8"/>
        <v>4.319999999999999</v>
      </c>
      <c r="AB27" s="4" t="s">
        <v>80</v>
      </c>
      <c r="AC27" s="4">
        <v>23</v>
      </c>
      <c r="AD27" s="25">
        <v>87.21499999999999</v>
      </c>
      <c r="AE27" s="4" t="s">
        <v>55</v>
      </c>
      <c r="AF27" s="4">
        <v>90</v>
      </c>
      <c r="AG27" s="4">
        <f t="shared" si="9"/>
        <v>4.5</v>
      </c>
      <c r="AH27" s="4" t="s">
        <v>56</v>
      </c>
      <c r="AI27" s="4">
        <v>88</v>
      </c>
      <c r="AJ27" s="8">
        <f t="shared" si="10"/>
        <v>4.4</v>
      </c>
      <c r="AK27" s="4" t="s">
        <v>56</v>
      </c>
      <c r="AL27" s="4">
        <v>80</v>
      </c>
      <c r="AM27" s="4">
        <f t="shared" si="11"/>
        <v>4.8</v>
      </c>
      <c r="AN27" s="4" t="s">
        <v>56</v>
      </c>
      <c r="AO27" s="4">
        <v>81</v>
      </c>
      <c r="AP27" s="4">
        <f t="shared" si="12"/>
        <v>3.24</v>
      </c>
      <c r="AQ27" s="4" t="s">
        <v>56</v>
      </c>
      <c r="AR27" s="4">
        <v>84</v>
      </c>
      <c r="AS27" s="4">
        <f t="shared" si="13"/>
        <v>3.3600000000000003</v>
      </c>
      <c r="AT27" s="4" t="s">
        <v>56</v>
      </c>
      <c r="AU27" s="4">
        <v>80</v>
      </c>
      <c r="AV27" s="21">
        <f t="shared" si="14"/>
        <v>4.8</v>
      </c>
      <c r="AW27" s="4" t="s">
        <v>80</v>
      </c>
      <c r="AX27" s="4">
        <v>23</v>
      </c>
      <c r="AY27" s="25">
        <v>87.21499999999999</v>
      </c>
      <c r="AZ27" s="4" t="s">
        <v>56</v>
      </c>
      <c r="BA27" s="4">
        <v>83.3</v>
      </c>
      <c r="BB27" s="4">
        <f t="shared" si="15"/>
        <v>4.165</v>
      </c>
      <c r="BC27" s="4" t="s">
        <v>55</v>
      </c>
      <c r="BD27" s="4">
        <v>100</v>
      </c>
      <c r="BE27" s="9">
        <f t="shared" si="16"/>
        <v>2.5</v>
      </c>
      <c r="BF27" s="4" t="s">
        <v>61</v>
      </c>
      <c r="BG27" s="4">
        <v>74</v>
      </c>
      <c r="BH27" s="4">
        <f t="shared" si="17"/>
        <v>5.55</v>
      </c>
      <c r="BI27" s="4" t="s">
        <v>55</v>
      </c>
      <c r="BJ27" s="4">
        <v>97.5</v>
      </c>
      <c r="BK27" s="4">
        <f t="shared" si="18"/>
        <v>4.875</v>
      </c>
      <c r="BL27" s="4" t="s">
        <v>55</v>
      </c>
      <c r="BM27" s="4">
        <v>98</v>
      </c>
      <c r="BN27" s="4">
        <f t="shared" si="19"/>
        <v>4.9</v>
      </c>
      <c r="BO27" s="4" t="s">
        <v>55</v>
      </c>
      <c r="BP27" s="4">
        <v>97</v>
      </c>
      <c r="BQ27" s="4">
        <f t="shared" si="20"/>
        <v>4.8500000000000005</v>
      </c>
    </row>
    <row r="28" spans="1:69" s="10" customFormat="1" ht="15" customHeight="1">
      <c r="A28" s="4" t="s">
        <v>81</v>
      </c>
      <c r="B28" s="4">
        <v>24</v>
      </c>
      <c r="C28" s="25">
        <f t="shared" si="0"/>
        <v>87.11449999999999</v>
      </c>
      <c r="D28" s="4" t="s">
        <v>55</v>
      </c>
      <c r="E28" s="4">
        <v>95</v>
      </c>
      <c r="F28" s="7">
        <f t="shared" si="1"/>
        <v>7.125</v>
      </c>
      <c r="G28" s="4" t="s">
        <v>61</v>
      </c>
      <c r="H28" s="4">
        <v>79</v>
      </c>
      <c r="I28" s="7">
        <f>H28*(0.25*0.2+0.25*0.15/3)</f>
        <v>4.9375</v>
      </c>
      <c r="J28" s="4" t="s">
        <v>56</v>
      </c>
      <c r="K28" s="4">
        <v>84</v>
      </c>
      <c r="L28" s="7">
        <f>K28*(0.25*0.2+0.25*0.15/3)</f>
        <v>5.25</v>
      </c>
      <c r="M28" s="4" t="s">
        <v>55</v>
      </c>
      <c r="N28" s="4">
        <v>96</v>
      </c>
      <c r="O28" s="7">
        <f>N28*(0.25*0.15+0.25*0.15/3)</f>
        <v>4.8</v>
      </c>
      <c r="P28" s="4" t="s">
        <v>69</v>
      </c>
      <c r="Q28" s="4" t="s">
        <v>69</v>
      </c>
      <c r="R28" s="4">
        <v>0</v>
      </c>
      <c r="S28" s="4" t="s">
        <v>55</v>
      </c>
      <c r="T28" s="4">
        <v>99</v>
      </c>
      <c r="U28" s="7">
        <f t="shared" si="6"/>
        <v>4.455</v>
      </c>
      <c r="V28" s="4" t="s">
        <v>55</v>
      </c>
      <c r="W28" s="4">
        <v>90</v>
      </c>
      <c r="X28" s="7">
        <f t="shared" si="7"/>
        <v>4.05</v>
      </c>
      <c r="Y28" s="4" t="s">
        <v>55</v>
      </c>
      <c r="Z28" s="4">
        <v>97</v>
      </c>
      <c r="AA28" s="7">
        <f t="shared" si="8"/>
        <v>5.82</v>
      </c>
      <c r="AB28" s="4" t="s">
        <v>81</v>
      </c>
      <c r="AC28" s="4">
        <v>24</v>
      </c>
      <c r="AD28" s="25">
        <v>87.11449999999999</v>
      </c>
      <c r="AE28" s="4" t="s">
        <v>55</v>
      </c>
      <c r="AF28" s="4">
        <v>90</v>
      </c>
      <c r="AG28" s="4">
        <f t="shared" si="9"/>
        <v>4.5</v>
      </c>
      <c r="AH28" s="4" t="s">
        <v>56</v>
      </c>
      <c r="AI28" s="4">
        <v>85</v>
      </c>
      <c r="AJ28" s="8">
        <f t="shared" si="10"/>
        <v>4.25</v>
      </c>
      <c r="AK28" s="4" t="s">
        <v>56</v>
      </c>
      <c r="AL28" s="4">
        <v>76</v>
      </c>
      <c r="AM28" s="4">
        <f t="shared" si="11"/>
        <v>4.5600000000000005</v>
      </c>
      <c r="AN28" s="4" t="s">
        <v>55</v>
      </c>
      <c r="AO28" s="4">
        <v>93</v>
      </c>
      <c r="AP28" s="4">
        <f t="shared" si="12"/>
        <v>3.7200000000000006</v>
      </c>
      <c r="AQ28" s="4" t="s">
        <v>61</v>
      </c>
      <c r="AR28" s="4">
        <v>72</v>
      </c>
      <c r="AS28" s="4">
        <f t="shared" si="13"/>
        <v>2.8800000000000003</v>
      </c>
      <c r="AT28" s="4" t="s">
        <v>56</v>
      </c>
      <c r="AU28" s="4">
        <v>77</v>
      </c>
      <c r="AV28" s="21">
        <f t="shared" si="14"/>
        <v>4.62</v>
      </c>
      <c r="AW28" s="4" t="s">
        <v>81</v>
      </c>
      <c r="AX28" s="4">
        <v>24</v>
      </c>
      <c r="AY28" s="25">
        <v>87.11449999999999</v>
      </c>
      <c r="AZ28" s="4" t="s">
        <v>56</v>
      </c>
      <c r="BA28" s="4">
        <v>87.6</v>
      </c>
      <c r="BB28" s="4">
        <f t="shared" si="15"/>
        <v>4.38</v>
      </c>
      <c r="BC28" s="4" t="s">
        <v>55</v>
      </c>
      <c r="BD28" s="4">
        <v>100</v>
      </c>
      <c r="BE28" s="9">
        <f t="shared" si="16"/>
        <v>2.5</v>
      </c>
      <c r="BF28" s="4" t="s">
        <v>61</v>
      </c>
      <c r="BG28" s="4">
        <v>74</v>
      </c>
      <c r="BH28" s="4">
        <f t="shared" si="17"/>
        <v>5.55</v>
      </c>
      <c r="BI28" s="4" t="s">
        <v>55</v>
      </c>
      <c r="BJ28" s="4">
        <v>93.34</v>
      </c>
      <c r="BK28" s="4">
        <f t="shared" si="18"/>
        <v>4.667000000000001</v>
      </c>
      <c r="BL28" s="4" t="s">
        <v>56</v>
      </c>
      <c r="BM28" s="4">
        <v>89</v>
      </c>
      <c r="BN28" s="4">
        <f t="shared" si="19"/>
        <v>4.45</v>
      </c>
      <c r="BO28" s="4" t="s">
        <v>55</v>
      </c>
      <c r="BP28" s="4">
        <v>92</v>
      </c>
      <c r="BQ28" s="4">
        <f t="shared" si="20"/>
        <v>4.6000000000000005</v>
      </c>
    </row>
    <row r="29" spans="1:69" ht="14.25">
      <c r="A29" s="4" t="s">
        <v>82</v>
      </c>
      <c r="B29" s="4">
        <v>25</v>
      </c>
      <c r="C29" s="25">
        <f t="shared" si="0"/>
        <v>86.91749999999999</v>
      </c>
      <c r="D29" s="4" t="s">
        <v>55</v>
      </c>
      <c r="E29" s="4">
        <v>98.5</v>
      </c>
      <c r="F29" s="7">
        <f t="shared" si="1"/>
        <v>7.387499999999999</v>
      </c>
      <c r="G29" s="4" t="s">
        <v>55</v>
      </c>
      <c r="H29" s="4">
        <v>90</v>
      </c>
      <c r="I29" s="7">
        <f>H29*0.25*0.2</f>
        <v>4.5</v>
      </c>
      <c r="J29" s="4" t="s">
        <v>61</v>
      </c>
      <c r="K29" s="4">
        <v>79</v>
      </c>
      <c r="L29" s="7">
        <f>K29*0.25*0.2</f>
        <v>3.95</v>
      </c>
      <c r="M29" s="4" t="s">
        <v>55</v>
      </c>
      <c r="N29" s="4">
        <v>93</v>
      </c>
      <c r="O29" s="7">
        <f>N29*0.25*0.15</f>
        <v>3.4875</v>
      </c>
      <c r="P29" s="4" t="s">
        <v>56</v>
      </c>
      <c r="Q29" s="4">
        <v>85</v>
      </c>
      <c r="R29" s="7">
        <f>Q29*0.25*0.15</f>
        <v>3.1875</v>
      </c>
      <c r="S29" s="4" t="s">
        <v>55</v>
      </c>
      <c r="T29" s="4">
        <v>99</v>
      </c>
      <c r="U29" s="7">
        <f t="shared" si="6"/>
        <v>4.455</v>
      </c>
      <c r="V29" s="4" t="s">
        <v>56</v>
      </c>
      <c r="W29" s="4">
        <v>88</v>
      </c>
      <c r="X29" s="7">
        <f t="shared" si="7"/>
        <v>3.9599999999999995</v>
      </c>
      <c r="Y29" s="4" t="s">
        <v>55</v>
      </c>
      <c r="Z29" s="4">
        <v>90</v>
      </c>
      <c r="AA29" s="7">
        <f t="shared" si="8"/>
        <v>5.4</v>
      </c>
      <c r="AB29" s="4" t="s">
        <v>82</v>
      </c>
      <c r="AC29" s="4">
        <v>25</v>
      </c>
      <c r="AD29" s="25">
        <v>86.91749999999999</v>
      </c>
      <c r="AE29" s="4" t="s">
        <v>56</v>
      </c>
      <c r="AF29" s="4">
        <v>88</v>
      </c>
      <c r="AG29" s="4">
        <f t="shared" si="9"/>
        <v>4.4</v>
      </c>
      <c r="AH29" s="4" t="s">
        <v>55</v>
      </c>
      <c r="AI29" s="4">
        <v>91</v>
      </c>
      <c r="AJ29" s="8">
        <f t="shared" si="10"/>
        <v>4.55</v>
      </c>
      <c r="AK29" s="4" t="s">
        <v>56</v>
      </c>
      <c r="AL29" s="4">
        <v>86</v>
      </c>
      <c r="AM29" s="4">
        <f t="shared" si="11"/>
        <v>5.159999999999999</v>
      </c>
      <c r="AN29" s="4" t="s">
        <v>61</v>
      </c>
      <c r="AO29" s="4">
        <v>70</v>
      </c>
      <c r="AP29" s="4">
        <f t="shared" si="12"/>
        <v>2.8000000000000003</v>
      </c>
      <c r="AQ29" s="4" t="s">
        <v>56</v>
      </c>
      <c r="AR29" s="4">
        <v>76</v>
      </c>
      <c r="AS29" s="4">
        <f t="shared" si="13"/>
        <v>3.0400000000000005</v>
      </c>
      <c r="AT29" s="4" t="s">
        <v>56</v>
      </c>
      <c r="AU29" s="4">
        <v>86</v>
      </c>
      <c r="AV29" s="21">
        <f t="shared" si="14"/>
        <v>5.159999999999999</v>
      </c>
      <c r="AW29" s="4" t="s">
        <v>82</v>
      </c>
      <c r="AX29" s="4">
        <v>25</v>
      </c>
      <c r="AY29" s="25">
        <v>86.91749999999999</v>
      </c>
      <c r="AZ29" s="4" t="s">
        <v>56</v>
      </c>
      <c r="BA29" s="4">
        <v>80.1</v>
      </c>
      <c r="BB29" s="4">
        <f t="shared" si="15"/>
        <v>4.005</v>
      </c>
      <c r="BC29" s="4" t="s">
        <v>55</v>
      </c>
      <c r="BD29" s="4">
        <v>100</v>
      </c>
      <c r="BE29" s="9">
        <f t="shared" si="16"/>
        <v>2.5</v>
      </c>
      <c r="BF29" s="4" t="s">
        <v>61</v>
      </c>
      <c r="BG29" s="4">
        <v>70</v>
      </c>
      <c r="BH29" s="4">
        <f t="shared" si="17"/>
        <v>5.25</v>
      </c>
      <c r="BI29" s="4" t="s">
        <v>55</v>
      </c>
      <c r="BJ29" s="4">
        <v>91.5</v>
      </c>
      <c r="BK29" s="4">
        <f t="shared" si="18"/>
        <v>4.575</v>
      </c>
      <c r="BL29" s="4" t="s">
        <v>55</v>
      </c>
      <c r="BM29" s="4">
        <v>90</v>
      </c>
      <c r="BN29" s="4">
        <f t="shared" si="19"/>
        <v>4.5</v>
      </c>
      <c r="BO29" s="4" t="s">
        <v>55</v>
      </c>
      <c r="BP29" s="4">
        <v>93</v>
      </c>
      <c r="BQ29" s="4">
        <f t="shared" si="20"/>
        <v>4.65</v>
      </c>
    </row>
    <row r="30" spans="1:69" ht="14.25">
      <c r="A30" s="4" t="s">
        <v>83</v>
      </c>
      <c r="B30" s="4">
        <v>26</v>
      </c>
      <c r="C30" s="25">
        <f t="shared" si="0"/>
        <v>83.98750000000001</v>
      </c>
      <c r="D30" s="4" t="s">
        <v>55</v>
      </c>
      <c r="E30" s="4">
        <v>100</v>
      </c>
      <c r="F30" s="7">
        <f t="shared" si="1"/>
        <v>7.5</v>
      </c>
      <c r="G30" s="4" t="s">
        <v>61</v>
      </c>
      <c r="H30" s="4">
        <v>79</v>
      </c>
      <c r="I30" s="7">
        <f>H30*0.25*0.2</f>
        <v>3.95</v>
      </c>
      <c r="J30" s="4" t="s">
        <v>61</v>
      </c>
      <c r="K30" s="4">
        <v>74</v>
      </c>
      <c r="L30" s="7">
        <f>K30*0.25*0.2</f>
        <v>3.7</v>
      </c>
      <c r="M30" s="4" t="s">
        <v>56</v>
      </c>
      <c r="N30" s="4">
        <v>85</v>
      </c>
      <c r="O30" s="7">
        <f>N30*0.25*0.15</f>
        <v>3.1875</v>
      </c>
      <c r="P30" s="4" t="s">
        <v>56</v>
      </c>
      <c r="Q30" s="4">
        <v>86</v>
      </c>
      <c r="R30" s="7">
        <f>Q30*0.25*0.15</f>
        <v>3.225</v>
      </c>
      <c r="S30" s="4" t="s">
        <v>74</v>
      </c>
      <c r="T30" s="4">
        <v>59</v>
      </c>
      <c r="U30" s="7">
        <f t="shared" si="6"/>
        <v>2.655</v>
      </c>
      <c r="V30" s="4" t="s">
        <v>56</v>
      </c>
      <c r="W30" s="4">
        <v>84</v>
      </c>
      <c r="X30" s="7">
        <f t="shared" si="7"/>
        <v>3.78</v>
      </c>
      <c r="Y30" s="4" t="s">
        <v>74</v>
      </c>
      <c r="Z30" s="4">
        <v>59</v>
      </c>
      <c r="AA30" s="7">
        <f t="shared" si="8"/>
        <v>3.54</v>
      </c>
      <c r="AB30" s="4" t="s">
        <v>83</v>
      </c>
      <c r="AC30" s="4">
        <v>26</v>
      </c>
      <c r="AD30" s="25">
        <v>83.98750000000001</v>
      </c>
      <c r="AE30" s="4" t="s">
        <v>56</v>
      </c>
      <c r="AF30" s="4">
        <v>87</v>
      </c>
      <c r="AG30" s="4">
        <f t="shared" si="9"/>
        <v>4.3500000000000005</v>
      </c>
      <c r="AH30" s="4" t="s">
        <v>56</v>
      </c>
      <c r="AI30" s="4">
        <v>87</v>
      </c>
      <c r="AJ30" s="8">
        <f t="shared" si="10"/>
        <v>4.3500000000000005</v>
      </c>
      <c r="AK30" s="4" t="s">
        <v>55</v>
      </c>
      <c r="AL30" s="4">
        <v>98</v>
      </c>
      <c r="AM30" s="4">
        <f t="shared" si="11"/>
        <v>5.88</v>
      </c>
      <c r="AN30" s="4" t="s">
        <v>61</v>
      </c>
      <c r="AO30" s="4">
        <v>66</v>
      </c>
      <c r="AP30" s="4">
        <f t="shared" si="12"/>
        <v>2.6400000000000006</v>
      </c>
      <c r="AQ30" s="4" t="s">
        <v>61</v>
      </c>
      <c r="AR30" s="4">
        <v>66</v>
      </c>
      <c r="AS30" s="4">
        <f t="shared" si="13"/>
        <v>2.6400000000000006</v>
      </c>
      <c r="AT30" s="4" t="s">
        <v>56</v>
      </c>
      <c r="AU30" s="4">
        <v>83</v>
      </c>
      <c r="AV30" s="21">
        <f t="shared" si="14"/>
        <v>4.98</v>
      </c>
      <c r="AW30" s="4" t="s">
        <v>83</v>
      </c>
      <c r="AX30" s="4">
        <v>26</v>
      </c>
      <c r="AY30" s="25">
        <v>83.98750000000001</v>
      </c>
      <c r="AZ30" s="4" t="s">
        <v>56</v>
      </c>
      <c r="BA30" s="4">
        <v>84.2</v>
      </c>
      <c r="BB30" s="4">
        <f t="shared" si="15"/>
        <v>4.21</v>
      </c>
      <c r="BC30" s="4" t="s">
        <v>55</v>
      </c>
      <c r="BD30" s="4">
        <v>100</v>
      </c>
      <c r="BE30" s="9">
        <f t="shared" si="16"/>
        <v>2.5</v>
      </c>
      <c r="BF30" s="4" t="s">
        <v>55</v>
      </c>
      <c r="BG30" s="4">
        <v>93</v>
      </c>
      <c r="BH30" s="4">
        <f t="shared" si="17"/>
        <v>6.975</v>
      </c>
      <c r="BI30" s="4" t="s">
        <v>55</v>
      </c>
      <c r="BJ30" s="4">
        <v>96.5</v>
      </c>
      <c r="BK30" s="4">
        <f t="shared" si="18"/>
        <v>4.825</v>
      </c>
      <c r="BL30" s="4" t="s">
        <v>55</v>
      </c>
      <c r="BM30" s="4">
        <v>92</v>
      </c>
      <c r="BN30" s="4">
        <f t="shared" si="19"/>
        <v>4.6000000000000005</v>
      </c>
      <c r="BO30" s="4" t="s">
        <v>55</v>
      </c>
      <c r="BP30" s="4">
        <v>90</v>
      </c>
      <c r="BQ30" s="4">
        <f t="shared" si="20"/>
        <v>4.5</v>
      </c>
    </row>
  </sheetData>
  <sheetProtection/>
  <mergeCells count="37">
    <mergeCell ref="AW1:BQ1"/>
    <mergeCell ref="AB1:AV1"/>
    <mergeCell ref="A1:AA1"/>
    <mergeCell ref="P3:R3"/>
    <mergeCell ref="AK3:AM3"/>
    <mergeCell ref="AH3:AJ3"/>
    <mergeCell ref="AE2:AJ2"/>
    <mergeCell ref="D2:R2"/>
    <mergeCell ref="AX2:AX4"/>
    <mergeCell ref="J3:L3"/>
    <mergeCell ref="AB2:AB4"/>
    <mergeCell ref="V3:X3"/>
    <mergeCell ref="Y3:AA3"/>
    <mergeCell ref="S2:AA2"/>
    <mergeCell ref="AE3:AG3"/>
    <mergeCell ref="S3:U3"/>
    <mergeCell ref="AC2:AC4"/>
    <mergeCell ref="G3:I3"/>
    <mergeCell ref="AZ3:BB3"/>
    <mergeCell ref="AZ2:BN2"/>
    <mergeCell ref="AK2:AV2"/>
    <mergeCell ref="AN3:AP3"/>
    <mergeCell ref="AW2:AW4"/>
    <mergeCell ref="AT3:AV3"/>
    <mergeCell ref="AY2:AY4"/>
    <mergeCell ref="AD2:AD4"/>
    <mergeCell ref="M3:O3"/>
    <mergeCell ref="AQ3:AS3"/>
    <mergeCell ref="C2:C4"/>
    <mergeCell ref="B2:B4"/>
    <mergeCell ref="A2:A4"/>
    <mergeCell ref="BO2:BQ3"/>
    <mergeCell ref="BC3:BE3"/>
    <mergeCell ref="BF3:BH3"/>
    <mergeCell ref="BI3:BK3"/>
    <mergeCell ref="BL3:BN3"/>
    <mergeCell ref="D3:F3"/>
  </mergeCells>
  <printOptions/>
  <pageMargins left="0.66" right="0.23" top="0.36" bottom="0.23" header="0.35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9"/>
  <sheetViews>
    <sheetView tabSelected="1" zoomScalePageLayoutView="0" workbookViewId="0" topLeftCell="Y1">
      <selection activeCell="AJ7" sqref="AJ7"/>
    </sheetView>
  </sheetViews>
  <sheetFormatPr defaultColWidth="9.00390625" defaultRowHeight="14.25"/>
  <cols>
    <col min="1" max="1" width="5.50390625" style="18" customWidth="1"/>
    <col min="2" max="2" width="9.00390625" style="19" customWidth="1"/>
    <col min="3" max="3" width="7.25390625" style="19" customWidth="1"/>
    <col min="4" max="4" width="9.00390625" style="19" customWidth="1"/>
    <col min="5" max="5" width="7.25390625" style="19" customWidth="1"/>
    <col min="6" max="6" width="9.00390625" style="19" customWidth="1"/>
    <col min="7" max="7" width="7.25390625" style="19" customWidth="1"/>
    <col min="8" max="8" width="9.00390625" style="19" customWidth="1"/>
    <col min="9" max="9" width="7.25390625" style="19" customWidth="1"/>
    <col min="10" max="10" width="9.00390625" style="19" customWidth="1"/>
    <col min="11" max="11" width="7.25390625" style="19" customWidth="1"/>
    <col min="12" max="12" width="9.00390625" style="19" customWidth="1"/>
    <col min="13" max="13" width="7.25390625" style="19" customWidth="1"/>
    <col min="14" max="14" width="9.00390625" style="19" customWidth="1"/>
    <col min="15" max="15" width="7.25390625" style="19" customWidth="1"/>
    <col min="16" max="16" width="5.50390625" style="18" customWidth="1"/>
    <col min="17" max="17" width="9.00390625" style="19" customWidth="1"/>
    <col min="18" max="18" width="5.50390625" style="19" customWidth="1"/>
    <col min="19" max="19" width="8.50390625" style="19" customWidth="1"/>
    <col min="20" max="20" width="8.00390625" style="19" customWidth="1"/>
    <col min="21" max="21" width="7.25390625" style="19" customWidth="1"/>
    <col min="22" max="22" width="8.375" style="19" customWidth="1"/>
    <col min="23" max="23" width="7.125" style="19" customWidth="1"/>
    <col min="24" max="24" width="5.125" style="19" customWidth="1"/>
    <col min="25" max="25" width="7.625" style="19" customWidth="1"/>
    <col min="26" max="26" width="5.875" style="19" customWidth="1"/>
    <col min="27" max="27" width="8.25390625" style="19" bestFit="1" customWidth="1"/>
    <col min="28" max="28" width="8.25390625" style="19" customWidth="1"/>
    <col min="29" max="29" width="7.50390625" style="19" customWidth="1"/>
    <col min="30" max="30" width="6.25390625" style="19" customWidth="1"/>
    <col min="31" max="31" width="7.625" style="19" customWidth="1"/>
    <col min="32" max="32" width="5.875" style="19" customWidth="1"/>
    <col min="33" max="33" width="6.00390625" style="19" customWidth="1"/>
    <col min="34" max="34" width="15.75390625" style="19" customWidth="1"/>
    <col min="35" max="35" width="7.25390625" style="19" customWidth="1"/>
    <col min="36" max="36" width="15.375" style="19" customWidth="1"/>
    <col min="37" max="37" width="11.875" style="19" customWidth="1"/>
    <col min="38" max="38" width="15.25390625" style="19" customWidth="1"/>
    <col min="39" max="39" width="7.25390625" style="19" customWidth="1"/>
    <col min="40" max="40" width="14.25390625" style="19" customWidth="1"/>
    <col min="41" max="41" width="7.25390625" style="19" customWidth="1"/>
    <col min="42" max="42" width="12.875" style="19" customWidth="1"/>
    <col min="43" max="43" width="7.25390625" style="19" customWidth="1"/>
    <col min="44" max="16384" width="9.00390625" style="19" customWidth="1"/>
  </cols>
  <sheetData>
    <row r="1" spans="1:43" s="13" customFormat="1" ht="18.75" customHeight="1">
      <c r="A1" s="62" t="s">
        <v>108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 t="s">
        <v>109</v>
      </c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 t="s">
        <v>110</v>
      </c>
      <c r="AH1" s="62"/>
      <c r="AI1" s="62"/>
      <c r="AJ1" s="62"/>
      <c r="AK1" s="62"/>
      <c r="AL1" s="62"/>
      <c r="AM1" s="62"/>
      <c r="AN1" s="62"/>
      <c r="AO1" s="62"/>
      <c r="AP1" s="62"/>
      <c r="AQ1" s="62"/>
    </row>
    <row r="2" spans="1:43" s="20" customFormat="1" ht="16.5" customHeight="1">
      <c r="A2" s="63" t="s">
        <v>28</v>
      </c>
      <c r="B2" s="64" t="s">
        <v>32</v>
      </c>
      <c r="C2" s="64"/>
      <c r="D2" s="64" t="s">
        <v>36</v>
      </c>
      <c r="E2" s="64"/>
      <c r="F2" s="64" t="s">
        <v>37</v>
      </c>
      <c r="G2" s="64"/>
      <c r="H2" s="64" t="s">
        <v>38</v>
      </c>
      <c r="I2" s="64"/>
      <c r="J2" s="64" t="s">
        <v>39</v>
      </c>
      <c r="K2" s="64"/>
      <c r="L2" s="64" t="s">
        <v>40</v>
      </c>
      <c r="M2" s="64"/>
      <c r="N2" s="64" t="s">
        <v>41</v>
      </c>
      <c r="O2" s="64"/>
      <c r="P2" s="63" t="s">
        <v>28</v>
      </c>
      <c r="Q2" s="64" t="s">
        <v>42</v>
      </c>
      <c r="R2" s="64"/>
      <c r="S2" s="64" t="s">
        <v>43</v>
      </c>
      <c r="T2" s="64"/>
      <c r="U2" s="64" t="s">
        <v>44</v>
      </c>
      <c r="V2" s="64"/>
      <c r="W2" s="64" t="s">
        <v>45</v>
      </c>
      <c r="X2" s="64"/>
      <c r="Y2" s="64" t="s">
        <v>33</v>
      </c>
      <c r="Z2" s="64"/>
      <c r="AA2" s="64" t="s">
        <v>46</v>
      </c>
      <c r="AB2" s="64"/>
      <c r="AC2" s="64" t="s">
        <v>47</v>
      </c>
      <c r="AD2" s="64"/>
      <c r="AE2" s="64" t="s">
        <v>48</v>
      </c>
      <c r="AF2" s="64"/>
      <c r="AG2" s="63" t="s">
        <v>28</v>
      </c>
      <c r="AH2" s="64" t="s">
        <v>49</v>
      </c>
      <c r="AI2" s="64"/>
      <c r="AJ2" s="64" t="s">
        <v>50</v>
      </c>
      <c r="AK2" s="64"/>
      <c r="AL2" s="64" t="s">
        <v>51</v>
      </c>
      <c r="AM2" s="64"/>
      <c r="AN2" s="64" t="s">
        <v>52</v>
      </c>
      <c r="AO2" s="64"/>
      <c r="AP2" s="64" t="s">
        <v>53</v>
      </c>
      <c r="AQ2" s="64"/>
    </row>
    <row r="3" spans="1:43" s="14" customFormat="1" ht="53.25" customHeight="1">
      <c r="A3" s="63"/>
      <c r="B3" s="22" t="s">
        <v>87</v>
      </c>
      <c r="C3" s="22" t="s">
        <v>88</v>
      </c>
      <c r="D3" s="22" t="s">
        <v>87</v>
      </c>
      <c r="E3" s="22" t="s">
        <v>89</v>
      </c>
      <c r="F3" s="22" t="s">
        <v>87</v>
      </c>
      <c r="G3" s="22" t="s">
        <v>90</v>
      </c>
      <c r="H3" s="22" t="s">
        <v>87</v>
      </c>
      <c r="I3" s="22" t="s">
        <v>91</v>
      </c>
      <c r="J3" s="22" t="s">
        <v>87</v>
      </c>
      <c r="K3" s="22" t="s">
        <v>92</v>
      </c>
      <c r="L3" s="22" t="s">
        <v>87</v>
      </c>
      <c r="M3" s="22" t="s">
        <v>93</v>
      </c>
      <c r="N3" s="22" t="s">
        <v>87</v>
      </c>
      <c r="O3" s="22" t="s">
        <v>94</v>
      </c>
      <c r="P3" s="63"/>
      <c r="Q3" s="22" t="s">
        <v>87</v>
      </c>
      <c r="R3" s="22" t="s">
        <v>95</v>
      </c>
      <c r="S3" s="22" t="s">
        <v>87</v>
      </c>
      <c r="T3" s="22" t="s">
        <v>96</v>
      </c>
      <c r="U3" s="22" t="s">
        <v>87</v>
      </c>
      <c r="V3" s="22" t="s">
        <v>97</v>
      </c>
      <c r="W3" s="22" t="s">
        <v>87</v>
      </c>
      <c r="X3" s="22" t="s">
        <v>98</v>
      </c>
      <c r="Y3" s="22" t="s">
        <v>87</v>
      </c>
      <c r="Z3" s="22" t="s">
        <v>99</v>
      </c>
      <c r="AA3" s="22" t="s">
        <v>87</v>
      </c>
      <c r="AB3" s="22" t="s">
        <v>100</v>
      </c>
      <c r="AC3" s="22" t="s">
        <v>87</v>
      </c>
      <c r="AD3" s="22" t="s">
        <v>101</v>
      </c>
      <c r="AE3" s="22" t="s">
        <v>87</v>
      </c>
      <c r="AF3" s="22" t="s">
        <v>102</v>
      </c>
      <c r="AG3" s="63"/>
      <c r="AH3" s="22" t="s">
        <v>87</v>
      </c>
      <c r="AI3" s="22" t="s">
        <v>103</v>
      </c>
      <c r="AJ3" s="22" t="s">
        <v>87</v>
      </c>
      <c r="AK3" s="22" t="s">
        <v>104</v>
      </c>
      <c r="AL3" s="22" t="s">
        <v>87</v>
      </c>
      <c r="AM3" s="22" t="s">
        <v>105</v>
      </c>
      <c r="AN3" s="22" t="s">
        <v>87</v>
      </c>
      <c r="AO3" s="22" t="s">
        <v>106</v>
      </c>
      <c r="AP3" s="22" t="s">
        <v>87</v>
      </c>
      <c r="AQ3" s="22" t="s">
        <v>107</v>
      </c>
    </row>
    <row r="4" spans="1:43" s="17" customFormat="1" ht="16.5" customHeight="1">
      <c r="A4" s="15">
        <v>1</v>
      </c>
      <c r="B4" s="23" t="s">
        <v>54</v>
      </c>
      <c r="C4" s="23">
        <v>100</v>
      </c>
      <c r="D4" s="23" t="s">
        <v>62</v>
      </c>
      <c r="E4" s="23">
        <v>99</v>
      </c>
      <c r="F4" s="23" t="s">
        <v>54</v>
      </c>
      <c r="G4" s="23">
        <v>95</v>
      </c>
      <c r="H4" s="23" t="s">
        <v>64</v>
      </c>
      <c r="I4" s="23">
        <v>99</v>
      </c>
      <c r="J4" s="23" t="s">
        <v>58</v>
      </c>
      <c r="K4" s="23">
        <v>98</v>
      </c>
      <c r="L4" s="23" t="s">
        <v>59</v>
      </c>
      <c r="M4" s="23">
        <v>100</v>
      </c>
      <c r="N4" s="23" t="s">
        <v>64</v>
      </c>
      <c r="O4" s="23">
        <v>98</v>
      </c>
      <c r="P4" s="16">
        <v>1</v>
      </c>
      <c r="Q4" s="23" t="s">
        <v>75</v>
      </c>
      <c r="R4" s="23">
        <v>99</v>
      </c>
      <c r="S4" s="23" t="s">
        <v>57</v>
      </c>
      <c r="T4" s="23">
        <v>96</v>
      </c>
      <c r="U4" s="23" t="s">
        <v>60</v>
      </c>
      <c r="V4" s="23">
        <v>95</v>
      </c>
      <c r="W4" s="23" t="s">
        <v>83</v>
      </c>
      <c r="X4" s="23">
        <v>98</v>
      </c>
      <c r="Y4" s="23" t="s">
        <v>73</v>
      </c>
      <c r="Z4" s="23">
        <v>100</v>
      </c>
      <c r="AA4" s="23" t="s">
        <v>54</v>
      </c>
      <c r="AB4" s="23">
        <v>100</v>
      </c>
      <c r="AC4" s="23" t="s">
        <v>57</v>
      </c>
      <c r="AD4" s="23">
        <v>100</v>
      </c>
      <c r="AE4" s="23" t="s">
        <v>54</v>
      </c>
      <c r="AF4" s="23">
        <v>97.8</v>
      </c>
      <c r="AG4" s="16">
        <v>1</v>
      </c>
      <c r="AH4" s="23" t="s">
        <v>54</v>
      </c>
      <c r="AI4" s="23">
        <v>100</v>
      </c>
      <c r="AJ4" s="23" t="s">
        <v>58</v>
      </c>
      <c r="AK4" s="23">
        <v>98</v>
      </c>
      <c r="AL4" s="23" t="s">
        <v>73</v>
      </c>
      <c r="AM4" s="23">
        <v>99</v>
      </c>
      <c r="AN4" s="23" t="s">
        <v>67</v>
      </c>
      <c r="AO4" s="23">
        <v>100</v>
      </c>
      <c r="AP4" s="23" t="s">
        <v>54</v>
      </c>
      <c r="AQ4" s="23">
        <v>99</v>
      </c>
    </row>
    <row r="5" spans="1:43" s="17" customFormat="1" ht="16.5" customHeight="1">
      <c r="A5" s="16">
        <v>2</v>
      </c>
      <c r="B5" s="23" t="s">
        <v>57</v>
      </c>
      <c r="C5" s="23">
        <v>100</v>
      </c>
      <c r="D5" s="23" t="s">
        <v>54</v>
      </c>
      <c r="E5" s="23">
        <v>98</v>
      </c>
      <c r="F5" s="23" t="s">
        <v>59</v>
      </c>
      <c r="G5" s="23">
        <v>94</v>
      </c>
      <c r="H5" s="23" t="s">
        <v>68</v>
      </c>
      <c r="I5" s="23">
        <v>98</v>
      </c>
      <c r="J5" s="23" t="s">
        <v>62</v>
      </c>
      <c r="K5" s="23">
        <v>96</v>
      </c>
      <c r="L5" s="23" t="s">
        <v>64</v>
      </c>
      <c r="M5" s="23">
        <v>100</v>
      </c>
      <c r="N5" s="23" t="s">
        <v>54</v>
      </c>
      <c r="O5" s="23">
        <v>97</v>
      </c>
      <c r="P5" s="16">
        <v>2</v>
      </c>
      <c r="Q5" s="23" t="s">
        <v>71</v>
      </c>
      <c r="R5" s="23">
        <v>98.5</v>
      </c>
      <c r="S5" s="23" t="s">
        <v>54</v>
      </c>
      <c r="T5" s="23">
        <v>95</v>
      </c>
      <c r="U5" s="23" t="s">
        <v>63</v>
      </c>
      <c r="V5" s="23">
        <v>94</v>
      </c>
      <c r="W5" s="23" t="s">
        <v>29</v>
      </c>
      <c r="X5" s="24">
        <v>97</v>
      </c>
      <c r="Y5" s="23" t="s">
        <v>68</v>
      </c>
      <c r="Z5" s="23">
        <v>98</v>
      </c>
      <c r="AA5" s="23" t="s">
        <v>57</v>
      </c>
      <c r="AB5" s="23">
        <v>100</v>
      </c>
      <c r="AC5" s="23" t="s">
        <v>60</v>
      </c>
      <c r="AD5" s="23">
        <v>99</v>
      </c>
      <c r="AE5" s="23" t="s">
        <v>76</v>
      </c>
      <c r="AF5" s="23">
        <v>97</v>
      </c>
      <c r="AG5" s="16">
        <v>2</v>
      </c>
      <c r="AH5" s="23" t="s">
        <v>57</v>
      </c>
      <c r="AI5" s="23">
        <v>100</v>
      </c>
      <c r="AJ5" s="23" t="s">
        <v>72</v>
      </c>
      <c r="AK5" s="23">
        <v>98</v>
      </c>
      <c r="AL5" s="23" t="s">
        <v>59</v>
      </c>
      <c r="AM5" s="23">
        <v>98.45</v>
      </c>
      <c r="AN5" s="23" t="s">
        <v>60</v>
      </c>
      <c r="AO5" s="23">
        <v>98</v>
      </c>
      <c r="AP5" s="23" t="s">
        <v>58</v>
      </c>
      <c r="AQ5" s="23">
        <v>99</v>
      </c>
    </row>
    <row r="6" spans="1:43" s="17" customFormat="1" ht="16.5" customHeight="1">
      <c r="A6" s="16">
        <v>3</v>
      </c>
      <c r="B6" s="23" t="s">
        <v>58</v>
      </c>
      <c r="C6" s="23">
        <v>100</v>
      </c>
      <c r="D6" s="23" t="s">
        <v>57</v>
      </c>
      <c r="E6" s="23">
        <v>98</v>
      </c>
      <c r="F6" s="23" t="s">
        <v>78</v>
      </c>
      <c r="G6" s="23">
        <v>93</v>
      </c>
      <c r="H6" s="23" t="s">
        <v>67</v>
      </c>
      <c r="I6" s="23">
        <v>97</v>
      </c>
      <c r="J6" s="23" t="s">
        <v>78</v>
      </c>
      <c r="K6" s="23">
        <v>94</v>
      </c>
      <c r="L6" s="23" t="s">
        <v>58</v>
      </c>
      <c r="M6" s="23">
        <v>99</v>
      </c>
      <c r="N6" s="23" t="s">
        <v>57</v>
      </c>
      <c r="O6" s="23">
        <v>97</v>
      </c>
      <c r="P6" s="16">
        <v>3</v>
      </c>
      <c r="Q6" s="23" t="s">
        <v>54</v>
      </c>
      <c r="R6" s="23">
        <v>98</v>
      </c>
      <c r="S6" s="23" t="s">
        <v>71</v>
      </c>
      <c r="T6" s="23">
        <v>95</v>
      </c>
      <c r="U6" s="23" t="s">
        <v>64</v>
      </c>
      <c r="V6" s="23">
        <v>94</v>
      </c>
      <c r="W6" s="23" t="s">
        <v>73</v>
      </c>
      <c r="X6" s="23">
        <v>96</v>
      </c>
      <c r="Y6" s="23" t="s">
        <v>79</v>
      </c>
      <c r="Z6" s="23">
        <v>98</v>
      </c>
      <c r="AA6" s="23" t="s">
        <v>60</v>
      </c>
      <c r="AB6" s="23">
        <v>100</v>
      </c>
      <c r="AC6" s="23" t="s">
        <v>54</v>
      </c>
      <c r="AD6" s="23">
        <v>97</v>
      </c>
      <c r="AE6" s="23" t="s">
        <v>58</v>
      </c>
      <c r="AF6" s="23">
        <v>96</v>
      </c>
      <c r="AG6" s="16">
        <v>3</v>
      </c>
      <c r="AH6" s="23" t="s">
        <v>58</v>
      </c>
      <c r="AI6" s="23">
        <v>100</v>
      </c>
      <c r="AJ6" s="23" t="s">
        <v>59</v>
      </c>
      <c r="AK6" s="23">
        <v>97</v>
      </c>
      <c r="AL6" s="23" t="s">
        <v>58</v>
      </c>
      <c r="AM6" s="23">
        <v>98.2</v>
      </c>
      <c r="AN6" s="23" t="s">
        <v>63</v>
      </c>
      <c r="AO6" s="23">
        <v>98</v>
      </c>
      <c r="AP6" s="23" t="s">
        <v>60</v>
      </c>
      <c r="AQ6" s="23">
        <v>99</v>
      </c>
    </row>
    <row r="7" spans="1:43" s="17" customFormat="1" ht="16.5" customHeight="1">
      <c r="A7" s="16">
        <v>4</v>
      </c>
      <c r="B7" s="23" t="s">
        <v>59</v>
      </c>
      <c r="C7" s="23">
        <v>100</v>
      </c>
      <c r="D7" s="23" t="s">
        <v>58</v>
      </c>
      <c r="E7" s="23">
        <v>98</v>
      </c>
      <c r="F7" s="23" t="s">
        <v>60</v>
      </c>
      <c r="G7" s="23">
        <v>92</v>
      </c>
      <c r="H7" s="23" t="s">
        <v>29</v>
      </c>
      <c r="I7" s="23">
        <v>96</v>
      </c>
      <c r="J7" s="23" t="s">
        <v>59</v>
      </c>
      <c r="K7" s="23">
        <v>94</v>
      </c>
      <c r="L7" s="23" t="s">
        <v>68</v>
      </c>
      <c r="M7" s="23">
        <v>99</v>
      </c>
      <c r="N7" s="23" t="s">
        <v>67</v>
      </c>
      <c r="O7" s="23">
        <v>96</v>
      </c>
      <c r="P7" s="16">
        <v>4</v>
      </c>
      <c r="Q7" s="23" t="s">
        <v>81</v>
      </c>
      <c r="R7" s="23">
        <v>97</v>
      </c>
      <c r="S7" s="23" t="s">
        <v>60</v>
      </c>
      <c r="T7" s="23">
        <v>94</v>
      </c>
      <c r="U7" s="23" t="s">
        <v>78</v>
      </c>
      <c r="V7" s="23">
        <v>94</v>
      </c>
      <c r="W7" s="23" t="s">
        <v>78</v>
      </c>
      <c r="X7" s="23">
        <v>95</v>
      </c>
      <c r="Y7" s="23" t="s">
        <v>58</v>
      </c>
      <c r="Z7" s="23">
        <v>96</v>
      </c>
      <c r="AA7" s="23" t="s">
        <v>59</v>
      </c>
      <c r="AB7" s="23">
        <v>98</v>
      </c>
      <c r="AC7" s="23" t="s">
        <v>64</v>
      </c>
      <c r="AD7" s="23">
        <v>96</v>
      </c>
      <c r="AE7" s="23" t="s">
        <v>62</v>
      </c>
      <c r="AF7" s="23">
        <v>94.8</v>
      </c>
      <c r="AG7" s="16">
        <v>4</v>
      </c>
      <c r="AH7" s="23" t="s">
        <v>59</v>
      </c>
      <c r="AI7" s="23">
        <v>100</v>
      </c>
      <c r="AJ7" s="23" t="s">
        <v>62</v>
      </c>
      <c r="AK7" s="23">
        <v>97</v>
      </c>
      <c r="AL7" s="23" t="s">
        <v>76</v>
      </c>
      <c r="AM7" s="23">
        <v>97.65</v>
      </c>
      <c r="AN7" s="23" t="s">
        <v>29</v>
      </c>
      <c r="AO7" s="23">
        <v>98</v>
      </c>
      <c r="AP7" s="23" t="s">
        <v>63</v>
      </c>
      <c r="AQ7" s="23">
        <v>98</v>
      </c>
    </row>
    <row r="8" spans="1:43" s="17" customFormat="1" ht="16.5" customHeight="1">
      <c r="A8" s="16">
        <v>5</v>
      </c>
      <c r="B8" s="23" t="s">
        <v>60</v>
      </c>
      <c r="C8" s="23">
        <v>100</v>
      </c>
      <c r="D8" s="23" t="s">
        <v>80</v>
      </c>
      <c r="E8" s="23">
        <v>97</v>
      </c>
      <c r="F8" s="23" t="s">
        <v>58</v>
      </c>
      <c r="G8" s="23">
        <v>89</v>
      </c>
      <c r="H8" s="23" t="s">
        <v>81</v>
      </c>
      <c r="I8" s="23">
        <v>96</v>
      </c>
      <c r="J8" s="23" t="s">
        <v>65</v>
      </c>
      <c r="K8" s="23">
        <v>92</v>
      </c>
      <c r="L8" s="23" t="s">
        <v>77</v>
      </c>
      <c r="M8" s="23">
        <v>99</v>
      </c>
      <c r="N8" s="23" t="s">
        <v>58</v>
      </c>
      <c r="O8" s="23">
        <v>95</v>
      </c>
      <c r="P8" s="16">
        <v>5</v>
      </c>
      <c r="Q8" s="23" t="s">
        <v>59</v>
      </c>
      <c r="R8" s="23">
        <v>96</v>
      </c>
      <c r="S8" s="23" t="s">
        <v>68</v>
      </c>
      <c r="T8" s="23">
        <v>94</v>
      </c>
      <c r="U8" s="23" t="s">
        <v>62</v>
      </c>
      <c r="V8" s="23">
        <v>93</v>
      </c>
      <c r="W8" s="23" t="s">
        <v>60</v>
      </c>
      <c r="X8" s="23">
        <v>94</v>
      </c>
      <c r="Y8" s="23" t="s">
        <v>71</v>
      </c>
      <c r="Z8" s="23">
        <v>95</v>
      </c>
      <c r="AA8" s="23" t="s">
        <v>70</v>
      </c>
      <c r="AB8" s="23">
        <v>96</v>
      </c>
      <c r="AC8" s="23" t="s">
        <v>68</v>
      </c>
      <c r="AD8" s="23">
        <v>94</v>
      </c>
      <c r="AE8" s="23" t="s">
        <v>29</v>
      </c>
      <c r="AF8" s="23">
        <v>94.5</v>
      </c>
      <c r="AG8" s="16">
        <v>5</v>
      </c>
      <c r="AH8" s="23" t="s">
        <v>60</v>
      </c>
      <c r="AI8" s="23">
        <v>100</v>
      </c>
      <c r="AJ8" s="23" t="s">
        <v>57</v>
      </c>
      <c r="AK8" s="23">
        <v>96</v>
      </c>
      <c r="AL8" s="23" t="s">
        <v>80</v>
      </c>
      <c r="AM8" s="23">
        <v>97.5</v>
      </c>
      <c r="AN8" s="23" t="s">
        <v>65</v>
      </c>
      <c r="AO8" s="23">
        <v>98</v>
      </c>
      <c r="AP8" s="23" t="s">
        <v>78</v>
      </c>
      <c r="AQ8" s="23">
        <v>98</v>
      </c>
    </row>
    <row r="9" spans="1:43" s="17" customFormat="1" ht="16.5" customHeight="1">
      <c r="A9" s="16">
        <v>6</v>
      </c>
      <c r="B9" s="23" t="s">
        <v>63</v>
      </c>
      <c r="C9" s="23">
        <v>100</v>
      </c>
      <c r="D9" s="23" t="s">
        <v>64</v>
      </c>
      <c r="E9" s="23">
        <v>96</v>
      </c>
      <c r="F9" s="23" t="s">
        <v>65</v>
      </c>
      <c r="G9" s="23">
        <v>89</v>
      </c>
      <c r="H9" s="23" t="s">
        <v>75</v>
      </c>
      <c r="I9" s="23">
        <v>95</v>
      </c>
      <c r="J9" s="23" t="s">
        <v>80</v>
      </c>
      <c r="K9" s="23">
        <v>91</v>
      </c>
      <c r="L9" s="23" t="s">
        <v>81</v>
      </c>
      <c r="M9" s="23">
        <v>99</v>
      </c>
      <c r="N9" s="23" t="s">
        <v>63</v>
      </c>
      <c r="O9" s="23">
        <v>94</v>
      </c>
      <c r="P9" s="16">
        <v>6</v>
      </c>
      <c r="Q9" s="23" t="s">
        <v>29</v>
      </c>
      <c r="R9" s="23">
        <v>96</v>
      </c>
      <c r="S9" s="23" t="s">
        <v>76</v>
      </c>
      <c r="T9" s="23">
        <v>94</v>
      </c>
      <c r="U9" s="23" t="s">
        <v>65</v>
      </c>
      <c r="V9" s="23">
        <v>92</v>
      </c>
      <c r="W9" s="23" t="s">
        <v>63</v>
      </c>
      <c r="X9" s="23">
        <v>93</v>
      </c>
      <c r="Y9" s="23" t="s">
        <v>63</v>
      </c>
      <c r="Z9" s="23">
        <v>93</v>
      </c>
      <c r="AA9" s="23" t="s">
        <v>76</v>
      </c>
      <c r="AB9" s="23">
        <v>96</v>
      </c>
      <c r="AC9" s="23" t="s">
        <v>62</v>
      </c>
      <c r="AD9" s="23">
        <v>91</v>
      </c>
      <c r="AE9" s="23" t="s">
        <v>70</v>
      </c>
      <c r="AF9" s="23">
        <v>94.4</v>
      </c>
      <c r="AG9" s="16">
        <v>6</v>
      </c>
      <c r="AH9" s="23" t="s">
        <v>62</v>
      </c>
      <c r="AI9" s="23">
        <v>100</v>
      </c>
      <c r="AJ9" s="23" t="s">
        <v>66</v>
      </c>
      <c r="AK9" s="23">
        <v>96</v>
      </c>
      <c r="AL9" s="23" t="s">
        <v>67</v>
      </c>
      <c r="AM9" s="23">
        <v>97.25</v>
      </c>
      <c r="AN9" s="23" t="s">
        <v>73</v>
      </c>
      <c r="AO9" s="23">
        <v>98</v>
      </c>
      <c r="AP9" s="23" t="s">
        <v>65</v>
      </c>
      <c r="AQ9" s="23">
        <v>97</v>
      </c>
    </row>
    <row r="10" spans="1:43" s="17" customFormat="1" ht="16.5" customHeight="1">
      <c r="A10" s="16">
        <v>7</v>
      </c>
      <c r="B10" s="23" t="s">
        <v>29</v>
      </c>
      <c r="C10" s="23">
        <v>100</v>
      </c>
      <c r="D10" s="23" t="s">
        <v>72</v>
      </c>
      <c r="E10" s="23">
        <v>95</v>
      </c>
      <c r="F10" s="23" t="s">
        <v>75</v>
      </c>
      <c r="G10" s="23">
        <v>89</v>
      </c>
      <c r="H10" s="23" t="s">
        <v>58</v>
      </c>
      <c r="I10" s="23">
        <v>94</v>
      </c>
      <c r="J10" s="23" t="s">
        <v>60</v>
      </c>
      <c r="K10" s="23">
        <v>89</v>
      </c>
      <c r="L10" s="23" t="s">
        <v>82</v>
      </c>
      <c r="M10" s="23">
        <v>99</v>
      </c>
      <c r="N10" s="23" t="s">
        <v>70</v>
      </c>
      <c r="O10" s="23">
        <v>93</v>
      </c>
      <c r="P10" s="16">
        <v>7</v>
      </c>
      <c r="Q10" s="23" t="s">
        <v>68</v>
      </c>
      <c r="R10" s="23">
        <v>96</v>
      </c>
      <c r="S10" s="23" t="s">
        <v>29</v>
      </c>
      <c r="T10" s="23">
        <v>93</v>
      </c>
      <c r="U10" s="23" t="s">
        <v>66</v>
      </c>
      <c r="V10" s="23">
        <v>92</v>
      </c>
      <c r="W10" s="23" t="s">
        <v>65</v>
      </c>
      <c r="X10" s="23">
        <v>92</v>
      </c>
      <c r="Y10" s="23" t="s">
        <v>81</v>
      </c>
      <c r="Z10" s="23">
        <v>93</v>
      </c>
      <c r="AA10" s="23" t="s">
        <v>29</v>
      </c>
      <c r="AB10" s="23">
        <v>94</v>
      </c>
      <c r="AC10" s="23" t="s">
        <v>76</v>
      </c>
      <c r="AD10" s="23">
        <v>89</v>
      </c>
      <c r="AE10" s="23" t="s">
        <v>59</v>
      </c>
      <c r="AF10" s="23">
        <v>94.1</v>
      </c>
      <c r="AG10" s="16">
        <v>7</v>
      </c>
      <c r="AH10" s="23" t="s">
        <v>63</v>
      </c>
      <c r="AI10" s="23">
        <v>100</v>
      </c>
      <c r="AJ10" s="23" t="s">
        <v>73</v>
      </c>
      <c r="AK10" s="23">
        <v>96</v>
      </c>
      <c r="AL10" s="23" t="s">
        <v>60</v>
      </c>
      <c r="AM10" s="23">
        <v>96.75</v>
      </c>
      <c r="AN10" s="23" t="s">
        <v>80</v>
      </c>
      <c r="AO10" s="23">
        <v>98</v>
      </c>
      <c r="AP10" s="23" t="s">
        <v>80</v>
      </c>
      <c r="AQ10" s="23">
        <v>97</v>
      </c>
    </row>
    <row r="11" spans="1:43" s="17" customFormat="1" ht="16.5" customHeight="1">
      <c r="A11" s="16">
        <v>8</v>
      </c>
      <c r="B11" s="23" t="s">
        <v>65</v>
      </c>
      <c r="C11" s="23">
        <v>100</v>
      </c>
      <c r="D11" s="23" t="s">
        <v>70</v>
      </c>
      <c r="E11" s="23">
        <v>94</v>
      </c>
      <c r="F11" s="23" t="s">
        <v>79</v>
      </c>
      <c r="G11" s="23">
        <v>89</v>
      </c>
      <c r="H11" s="23" t="s">
        <v>66</v>
      </c>
      <c r="I11" s="23">
        <v>94</v>
      </c>
      <c r="J11" s="23" t="s">
        <v>79</v>
      </c>
      <c r="K11" s="23">
        <v>87</v>
      </c>
      <c r="L11" s="23" t="s">
        <v>62</v>
      </c>
      <c r="M11" s="23">
        <v>98</v>
      </c>
      <c r="N11" s="23" t="s">
        <v>72</v>
      </c>
      <c r="O11" s="23">
        <v>93</v>
      </c>
      <c r="P11" s="16">
        <v>8</v>
      </c>
      <c r="Q11" s="23" t="s">
        <v>64</v>
      </c>
      <c r="R11" s="23">
        <v>95.5</v>
      </c>
      <c r="S11" s="23" t="s">
        <v>64</v>
      </c>
      <c r="T11" s="23">
        <v>93</v>
      </c>
      <c r="U11" s="23" t="s">
        <v>82</v>
      </c>
      <c r="V11" s="23">
        <v>91</v>
      </c>
      <c r="W11" s="23" t="s">
        <v>68</v>
      </c>
      <c r="X11" s="23">
        <v>91</v>
      </c>
      <c r="Y11" s="23" t="s">
        <v>76</v>
      </c>
      <c r="Z11" s="23">
        <v>91</v>
      </c>
      <c r="AA11" s="23" t="s">
        <v>58</v>
      </c>
      <c r="AB11" s="23">
        <v>92</v>
      </c>
      <c r="AC11" s="23" t="s">
        <v>78</v>
      </c>
      <c r="AD11" s="23">
        <v>89</v>
      </c>
      <c r="AE11" s="23" t="s">
        <v>72</v>
      </c>
      <c r="AF11" s="23">
        <v>94</v>
      </c>
      <c r="AG11" s="16">
        <v>8</v>
      </c>
      <c r="AH11" s="23" t="s">
        <v>29</v>
      </c>
      <c r="AI11" s="23">
        <v>100</v>
      </c>
      <c r="AJ11" s="23" t="s">
        <v>64</v>
      </c>
      <c r="AK11" s="23">
        <v>95.5</v>
      </c>
      <c r="AL11" s="23" t="s">
        <v>57</v>
      </c>
      <c r="AM11" s="23">
        <v>96.575</v>
      </c>
      <c r="AN11" s="23" t="s">
        <v>54</v>
      </c>
      <c r="AO11" s="23">
        <v>96</v>
      </c>
      <c r="AP11" s="23" t="s">
        <v>62</v>
      </c>
      <c r="AQ11" s="23">
        <v>96</v>
      </c>
    </row>
    <row r="12" spans="1:43" s="17" customFormat="1" ht="16.5" customHeight="1">
      <c r="A12" s="16">
        <v>9</v>
      </c>
      <c r="B12" s="23" t="s">
        <v>71</v>
      </c>
      <c r="C12" s="23">
        <v>100</v>
      </c>
      <c r="D12" s="23" t="s">
        <v>75</v>
      </c>
      <c r="E12" s="23">
        <v>93</v>
      </c>
      <c r="F12" s="23" t="s">
        <v>66</v>
      </c>
      <c r="G12" s="23">
        <v>88</v>
      </c>
      <c r="H12" s="23" t="s">
        <v>76</v>
      </c>
      <c r="I12" s="23">
        <v>93</v>
      </c>
      <c r="J12" s="23" t="s">
        <v>72</v>
      </c>
      <c r="K12" s="23">
        <v>87</v>
      </c>
      <c r="L12" s="23" t="s">
        <v>70</v>
      </c>
      <c r="M12" s="23">
        <v>98</v>
      </c>
      <c r="N12" s="23" t="s">
        <v>75</v>
      </c>
      <c r="O12" s="23">
        <v>93</v>
      </c>
      <c r="P12" s="16">
        <v>9</v>
      </c>
      <c r="Q12" s="23" t="s">
        <v>67</v>
      </c>
      <c r="R12" s="23">
        <v>94</v>
      </c>
      <c r="S12" s="23" t="s">
        <v>70</v>
      </c>
      <c r="T12" s="23">
        <v>93</v>
      </c>
      <c r="U12" s="23" t="s">
        <v>54</v>
      </c>
      <c r="V12" s="23">
        <v>90</v>
      </c>
      <c r="W12" s="23" t="s">
        <v>70</v>
      </c>
      <c r="X12" s="23">
        <v>91</v>
      </c>
      <c r="Y12" s="23" t="s">
        <v>67</v>
      </c>
      <c r="Z12" s="23">
        <v>89</v>
      </c>
      <c r="AA12" s="23" t="s">
        <v>73</v>
      </c>
      <c r="AB12" s="23">
        <v>92</v>
      </c>
      <c r="AC12" s="23" t="s">
        <v>59</v>
      </c>
      <c r="AD12" s="23">
        <v>88</v>
      </c>
      <c r="AE12" s="23" t="s">
        <v>75</v>
      </c>
      <c r="AF12" s="23">
        <v>91.2</v>
      </c>
      <c r="AG12" s="16">
        <v>9</v>
      </c>
      <c r="AH12" s="23" t="s">
        <v>66</v>
      </c>
      <c r="AI12" s="23">
        <v>100</v>
      </c>
      <c r="AJ12" s="23" t="s">
        <v>54</v>
      </c>
      <c r="AK12" s="23">
        <v>95</v>
      </c>
      <c r="AL12" s="23" t="s">
        <v>65</v>
      </c>
      <c r="AM12" s="23">
        <v>96.5</v>
      </c>
      <c r="AN12" s="23" t="s">
        <v>57</v>
      </c>
      <c r="AO12" s="23">
        <v>96</v>
      </c>
      <c r="AP12" s="23" t="s">
        <v>66</v>
      </c>
      <c r="AQ12" s="23">
        <v>96</v>
      </c>
    </row>
    <row r="13" spans="1:43" s="17" customFormat="1" ht="16.5" customHeight="1">
      <c r="A13" s="16">
        <v>10</v>
      </c>
      <c r="B13" s="23" t="s">
        <v>73</v>
      </c>
      <c r="C13" s="23">
        <v>100</v>
      </c>
      <c r="D13" s="23" t="s">
        <v>66</v>
      </c>
      <c r="E13" s="23">
        <v>92</v>
      </c>
      <c r="F13" s="23" t="s">
        <v>76</v>
      </c>
      <c r="G13" s="23">
        <v>88</v>
      </c>
      <c r="H13" s="23" t="s">
        <v>77</v>
      </c>
      <c r="I13" s="23">
        <v>93</v>
      </c>
      <c r="J13" s="23" t="s">
        <v>83</v>
      </c>
      <c r="K13" s="23">
        <v>86</v>
      </c>
      <c r="L13" s="23" t="s">
        <v>71</v>
      </c>
      <c r="M13" s="23">
        <v>98</v>
      </c>
      <c r="N13" s="23" t="s">
        <v>77</v>
      </c>
      <c r="O13" s="23">
        <v>93</v>
      </c>
      <c r="P13" s="16">
        <v>10</v>
      </c>
      <c r="Q13" s="23" t="s">
        <v>57</v>
      </c>
      <c r="R13" s="23">
        <v>93.5</v>
      </c>
      <c r="S13" s="23" t="s">
        <v>65</v>
      </c>
      <c r="T13" s="23">
        <v>92</v>
      </c>
      <c r="U13" s="23" t="s">
        <v>70</v>
      </c>
      <c r="V13" s="23">
        <v>89</v>
      </c>
      <c r="W13" s="23" t="s">
        <v>57</v>
      </c>
      <c r="X13" s="23">
        <v>89</v>
      </c>
      <c r="Y13" s="23" t="s">
        <v>59</v>
      </c>
      <c r="Z13" s="23">
        <v>87</v>
      </c>
      <c r="AA13" s="23" t="s">
        <v>65</v>
      </c>
      <c r="AB13" s="23">
        <v>89</v>
      </c>
      <c r="AC13" s="23" t="s">
        <v>75</v>
      </c>
      <c r="AD13" s="23">
        <v>87</v>
      </c>
      <c r="AE13" s="23" t="s">
        <v>67</v>
      </c>
      <c r="AF13" s="23">
        <v>90.5</v>
      </c>
      <c r="AG13" s="16">
        <v>10</v>
      </c>
      <c r="AH13" s="23" t="s">
        <v>67</v>
      </c>
      <c r="AI13" s="23">
        <v>100</v>
      </c>
      <c r="AJ13" s="23" t="s">
        <v>63</v>
      </c>
      <c r="AK13" s="23">
        <v>95</v>
      </c>
      <c r="AL13" s="23" t="s">
        <v>83</v>
      </c>
      <c r="AM13" s="23">
        <v>96.5</v>
      </c>
      <c r="AN13" s="23" t="s">
        <v>62</v>
      </c>
      <c r="AO13" s="23">
        <v>96</v>
      </c>
      <c r="AP13" s="23" t="s">
        <v>71</v>
      </c>
      <c r="AQ13" s="23">
        <v>95</v>
      </c>
    </row>
    <row r="14" spans="1:43" s="17" customFormat="1" ht="16.5" customHeight="1">
      <c r="A14" s="16">
        <v>11</v>
      </c>
      <c r="B14" s="23" t="s">
        <v>78</v>
      </c>
      <c r="C14" s="23">
        <v>100</v>
      </c>
      <c r="D14" s="23" t="s">
        <v>59</v>
      </c>
      <c r="E14" s="23">
        <v>91</v>
      </c>
      <c r="F14" s="23" t="s">
        <v>80</v>
      </c>
      <c r="G14" s="23">
        <v>88</v>
      </c>
      <c r="H14" s="23" t="s">
        <v>82</v>
      </c>
      <c r="I14" s="23">
        <v>93</v>
      </c>
      <c r="J14" s="23" t="s">
        <v>66</v>
      </c>
      <c r="K14" s="23">
        <v>86</v>
      </c>
      <c r="L14" s="23" t="s">
        <v>60</v>
      </c>
      <c r="M14" s="23">
        <v>97</v>
      </c>
      <c r="N14" s="23" t="s">
        <v>65</v>
      </c>
      <c r="O14" s="23">
        <v>92</v>
      </c>
      <c r="P14" s="16">
        <v>11</v>
      </c>
      <c r="Q14" s="23" t="s">
        <v>63</v>
      </c>
      <c r="R14" s="23">
        <v>92.5</v>
      </c>
      <c r="S14" s="23" t="s">
        <v>67</v>
      </c>
      <c r="T14" s="23">
        <v>92</v>
      </c>
      <c r="U14" s="23" t="s">
        <v>76</v>
      </c>
      <c r="V14" s="23">
        <v>89</v>
      </c>
      <c r="W14" s="23" t="s">
        <v>67</v>
      </c>
      <c r="X14" s="23">
        <v>88</v>
      </c>
      <c r="Y14" s="23" t="s">
        <v>66</v>
      </c>
      <c r="Z14" s="23">
        <v>86</v>
      </c>
      <c r="AA14" s="23" t="s">
        <v>68</v>
      </c>
      <c r="AB14" s="23">
        <v>89</v>
      </c>
      <c r="AC14" s="23" t="s">
        <v>77</v>
      </c>
      <c r="AD14" s="23">
        <v>87</v>
      </c>
      <c r="AE14" s="23" t="s">
        <v>79</v>
      </c>
      <c r="AF14" s="23">
        <v>90.2</v>
      </c>
      <c r="AG14" s="16">
        <v>11</v>
      </c>
      <c r="AH14" s="23" t="s">
        <v>68</v>
      </c>
      <c r="AI14" s="23">
        <v>100</v>
      </c>
      <c r="AJ14" s="23" t="s">
        <v>29</v>
      </c>
      <c r="AK14" s="23">
        <v>94.5</v>
      </c>
      <c r="AL14" s="23" t="s">
        <v>70</v>
      </c>
      <c r="AM14" s="23">
        <v>96.05</v>
      </c>
      <c r="AN14" s="23" t="s">
        <v>64</v>
      </c>
      <c r="AO14" s="23">
        <v>96</v>
      </c>
      <c r="AP14" s="23" t="s">
        <v>72</v>
      </c>
      <c r="AQ14" s="23">
        <v>95</v>
      </c>
    </row>
    <row r="15" spans="1:43" s="17" customFormat="1" ht="16.5" customHeight="1">
      <c r="A15" s="16">
        <v>12</v>
      </c>
      <c r="B15" s="23" t="s">
        <v>79</v>
      </c>
      <c r="C15" s="23">
        <v>100</v>
      </c>
      <c r="D15" s="23" t="s">
        <v>60</v>
      </c>
      <c r="E15" s="23">
        <v>90</v>
      </c>
      <c r="F15" s="23" t="s">
        <v>64</v>
      </c>
      <c r="G15" s="23">
        <v>87</v>
      </c>
      <c r="H15" s="23" t="s">
        <v>54</v>
      </c>
      <c r="I15" s="23">
        <v>92</v>
      </c>
      <c r="J15" s="23" t="s">
        <v>64</v>
      </c>
      <c r="K15" s="23">
        <v>86</v>
      </c>
      <c r="L15" s="23" t="s">
        <v>75</v>
      </c>
      <c r="M15" s="23">
        <v>97</v>
      </c>
      <c r="N15" s="23" t="s">
        <v>79</v>
      </c>
      <c r="O15" s="23">
        <v>90</v>
      </c>
      <c r="P15" s="16">
        <v>12</v>
      </c>
      <c r="Q15" s="23" t="s">
        <v>72</v>
      </c>
      <c r="R15" s="23">
        <v>92.5</v>
      </c>
      <c r="S15" s="23" t="s">
        <v>58</v>
      </c>
      <c r="T15" s="23">
        <v>91</v>
      </c>
      <c r="U15" s="23" t="s">
        <v>77</v>
      </c>
      <c r="V15" s="23">
        <v>89</v>
      </c>
      <c r="W15" s="23" t="s">
        <v>66</v>
      </c>
      <c r="X15" s="23">
        <v>87</v>
      </c>
      <c r="Y15" s="23" t="s">
        <v>77</v>
      </c>
      <c r="Z15" s="23">
        <v>86</v>
      </c>
      <c r="AA15" s="23" t="s">
        <v>71</v>
      </c>
      <c r="AB15" s="23">
        <v>89</v>
      </c>
      <c r="AC15" s="23" t="s">
        <v>82</v>
      </c>
      <c r="AD15" s="23">
        <v>86</v>
      </c>
      <c r="AE15" s="23" t="s">
        <v>57</v>
      </c>
      <c r="AF15" s="23">
        <v>90.1</v>
      </c>
      <c r="AG15" s="16">
        <v>12</v>
      </c>
      <c r="AH15" s="23" t="s">
        <v>70</v>
      </c>
      <c r="AI15" s="23">
        <v>100</v>
      </c>
      <c r="AJ15" s="23" t="s">
        <v>70</v>
      </c>
      <c r="AK15" s="23">
        <v>94.5</v>
      </c>
      <c r="AL15" s="23" t="s">
        <v>63</v>
      </c>
      <c r="AM15" s="23">
        <v>96</v>
      </c>
      <c r="AN15" s="23" t="s">
        <v>71</v>
      </c>
      <c r="AO15" s="23">
        <v>96</v>
      </c>
      <c r="AP15" s="23" t="s">
        <v>76</v>
      </c>
      <c r="AQ15" s="23">
        <v>95</v>
      </c>
    </row>
    <row r="16" spans="1:43" s="17" customFormat="1" ht="16.5" customHeight="1">
      <c r="A16" s="16">
        <v>13</v>
      </c>
      <c r="B16" s="23" t="s">
        <v>80</v>
      </c>
      <c r="C16" s="23">
        <v>100</v>
      </c>
      <c r="D16" s="23" t="s">
        <v>63</v>
      </c>
      <c r="E16" s="23">
        <v>90</v>
      </c>
      <c r="F16" s="23" t="s">
        <v>57</v>
      </c>
      <c r="G16" s="23">
        <v>86</v>
      </c>
      <c r="H16" s="23" t="s">
        <v>62</v>
      </c>
      <c r="I16" s="23">
        <v>92</v>
      </c>
      <c r="J16" s="23" t="s">
        <v>77</v>
      </c>
      <c r="K16" s="23">
        <v>86</v>
      </c>
      <c r="L16" s="23" t="s">
        <v>76</v>
      </c>
      <c r="M16" s="23">
        <v>97</v>
      </c>
      <c r="N16" s="23" t="s">
        <v>80</v>
      </c>
      <c r="O16" s="23">
        <v>90</v>
      </c>
      <c r="P16" s="16">
        <v>13</v>
      </c>
      <c r="Q16" s="23" t="s">
        <v>60</v>
      </c>
      <c r="R16" s="23">
        <v>91</v>
      </c>
      <c r="S16" s="23" t="s">
        <v>59</v>
      </c>
      <c r="T16" s="23">
        <v>91</v>
      </c>
      <c r="U16" s="23" t="s">
        <v>29</v>
      </c>
      <c r="V16" s="23">
        <v>88</v>
      </c>
      <c r="W16" s="23" t="s">
        <v>82</v>
      </c>
      <c r="X16" s="23">
        <v>86</v>
      </c>
      <c r="Y16" s="23" t="s">
        <v>54</v>
      </c>
      <c r="Z16" s="23">
        <v>83</v>
      </c>
      <c r="AA16" s="23" t="s">
        <v>77</v>
      </c>
      <c r="AB16" s="23">
        <v>89</v>
      </c>
      <c r="AC16" s="23" t="s">
        <v>65</v>
      </c>
      <c r="AD16" s="23">
        <v>85</v>
      </c>
      <c r="AE16" s="23" t="s">
        <v>65</v>
      </c>
      <c r="AF16" s="23">
        <v>88.2</v>
      </c>
      <c r="AG16" s="16">
        <v>13</v>
      </c>
      <c r="AH16" s="23" t="s">
        <v>71</v>
      </c>
      <c r="AI16" s="23">
        <v>100</v>
      </c>
      <c r="AJ16" s="23" t="s">
        <v>65</v>
      </c>
      <c r="AK16" s="23">
        <v>94</v>
      </c>
      <c r="AL16" s="23" t="s">
        <v>66</v>
      </c>
      <c r="AM16" s="23">
        <v>95.63</v>
      </c>
      <c r="AN16" s="23" t="s">
        <v>78</v>
      </c>
      <c r="AO16" s="23">
        <v>96</v>
      </c>
      <c r="AP16" s="23" t="s">
        <v>77</v>
      </c>
      <c r="AQ16" s="23">
        <v>95</v>
      </c>
    </row>
    <row r="17" spans="1:43" s="17" customFormat="1" ht="16.5" customHeight="1">
      <c r="A17" s="16">
        <v>14</v>
      </c>
      <c r="B17" s="23" t="s">
        <v>83</v>
      </c>
      <c r="C17" s="23">
        <v>100</v>
      </c>
      <c r="D17" s="23" t="s">
        <v>65</v>
      </c>
      <c r="E17" s="23">
        <v>90</v>
      </c>
      <c r="F17" s="23" t="s">
        <v>67</v>
      </c>
      <c r="G17" s="23">
        <v>86</v>
      </c>
      <c r="H17" s="23" t="s">
        <v>60</v>
      </c>
      <c r="I17" s="23">
        <v>91</v>
      </c>
      <c r="J17" s="23" t="s">
        <v>73</v>
      </c>
      <c r="K17" s="23">
        <v>86</v>
      </c>
      <c r="L17" s="23" t="s">
        <v>78</v>
      </c>
      <c r="M17" s="23">
        <v>97</v>
      </c>
      <c r="N17" s="23" t="s">
        <v>81</v>
      </c>
      <c r="O17" s="23">
        <v>90</v>
      </c>
      <c r="P17" s="16">
        <v>14</v>
      </c>
      <c r="Q17" s="23" t="s">
        <v>73</v>
      </c>
      <c r="R17" s="23">
        <v>90.5</v>
      </c>
      <c r="S17" s="23" t="s">
        <v>72</v>
      </c>
      <c r="T17" s="23">
        <v>91</v>
      </c>
      <c r="U17" s="23" t="s">
        <v>71</v>
      </c>
      <c r="V17" s="23">
        <v>88</v>
      </c>
      <c r="W17" s="23" t="s">
        <v>62</v>
      </c>
      <c r="X17" s="23">
        <v>85</v>
      </c>
      <c r="Y17" s="23" t="s">
        <v>78</v>
      </c>
      <c r="Z17" s="23">
        <v>81</v>
      </c>
      <c r="AA17" s="23" t="s">
        <v>63</v>
      </c>
      <c r="AB17" s="23">
        <v>86</v>
      </c>
      <c r="AC17" s="23" t="s">
        <v>66</v>
      </c>
      <c r="AD17" s="23">
        <v>84</v>
      </c>
      <c r="AE17" s="23" t="s">
        <v>66</v>
      </c>
      <c r="AF17" s="23">
        <v>88.2</v>
      </c>
      <c r="AG17" s="16">
        <v>14</v>
      </c>
      <c r="AH17" s="23" t="s">
        <v>72</v>
      </c>
      <c r="AI17" s="23">
        <v>100</v>
      </c>
      <c r="AJ17" s="23" t="s">
        <v>79</v>
      </c>
      <c r="AK17" s="23">
        <v>94</v>
      </c>
      <c r="AL17" s="23" t="s">
        <v>75</v>
      </c>
      <c r="AM17" s="23">
        <v>95.475</v>
      </c>
      <c r="AN17" s="23" t="s">
        <v>58</v>
      </c>
      <c r="AO17" s="23">
        <v>94</v>
      </c>
      <c r="AP17" s="23" t="s">
        <v>79</v>
      </c>
      <c r="AQ17" s="23">
        <v>95</v>
      </c>
    </row>
    <row r="18" spans="1:43" s="17" customFormat="1" ht="16.5" customHeight="1">
      <c r="A18" s="16">
        <v>15</v>
      </c>
      <c r="B18" s="23" t="s">
        <v>64</v>
      </c>
      <c r="C18" s="23">
        <v>99</v>
      </c>
      <c r="D18" s="23" t="s">
        <v>78</v>
      </c>
      <c r="E18" s="23">
        <v>90</v>
      </c>
      <c r="F18" s="23" t="s">
        <v>72</v>
      </c>
      <c r="G18" s="23">
        <v>85</v>
      </c>
      <c r="H18" s="23" t="s">
        <v>63</v>
      </c>
      <c r="I18" s="23">
        <v>91</v>
      </c>
      <c r="J18" s="23" t="s">
        <v>29</v>
      </c>
      <c r="K18" s="23">
        <v>86</v>
      </c>
      <c r="L18" s="23" t="s">
        <v>54</v>
      </c>
      <c r="M18" s="23">
        <v>96</v>
      </c>
      <c r="N18" s="23" t="s">
        <v>59</v>
      </c>
      <c r="O18" s="23">
        <v>89</v>
      </c>
      <c r="P18" s="16">
        <v>15</v>
      </c>
      <c r="Q18" s="23" t="s">
        <v>62</v>
      </c>
      <c r="R18" s="23">
        <v>90</v>
      </c>
      <c r="S18" s="23" t="s">
        <v>66</v>
      </c>
      <c r="T18" s="23">
        <v>90</v>
      </c>
      <c r="U18" s="23" t="s">
        <v>80</v>
      </c>
      <c r="V18" s="23">
        <v>88</v>
      </c>
      <c r="W18" s="23" t="s">
        <v>79</v>
      </c>
      <c r="X18" s="23">
        <v>84</v>
      </c>
      <c r="Y18" s="23" t="s">
        <v>80</v>
      </c>
      <c r="Z18" s="23">
        <v>81</v>
      </c>
      <c r="AA18" s="23" t="s">
        <v>62</v>
      </c>
      <c r="AB18" s="23">
        <v>84</v>
      </c>
      <c r="AC18" s="23" t="s">
        <v>83</v>
      </c>
      <c r="AD18" s="23">
        <v>83</v>
      </c>
      <c r="AE18" s="23" t="s">
        <v>71</v>
      </c>
      <c r="AF18" s="23">
        <v>88</v>
      </c>
      <c r="AG18" s="16">
        <v>15</v>
      </c>
      <c r="AH18" s="23" t="s">
        <v>73</v>
      </c>
      <c r="AI18" s="23">
        <v>100</v>
      </c>
      <c r="AJ18" s="23" t="s">
        <v>67</v>
      </c>
      <c r="AK18" s="23">
        <v>93.5</v>
      </c>
      <c r="AL18" s="23" t="s">
        <v>62</v>
      </c>
      <c r="AM18" s="23">
        <v>95.2</v>
      </c>
      <c r="AN18" s="23" t="s">
        <v>75</v>
      </c>
      <c r="AO18" s="23">
        <v>94</v>
      </c>
      <c r="AP18" s="23" t="s">
        <v>29</v>
      </c>
      <c r="AQ18" s="23">
        <v>94</v>
      </c>
    </row>
    <row r="19" spans="1:43" s="17" customFormat="1" ht="16.5" customHeight="1">
      <c r="A19" s="16">
        <v>16</v>
      </c>
      <c r="B19" s="23" t="s">
        <v>76</v>
      </c>
      <c r="C19" s="23">
        <v>99</v>
      </c>
      <c r="D19" s="23" t="s">
        <v>82</v>
      </c>
      <c r="E19" s="23">
        <v>90</v>
      </c>
      <c r="F19" s="23" t="s">
        <v>77</v>
      </c>
      <c r="G19" s="23">
        <v>85</v>
      </c>
      <c r="H19" s="23" t="s">
        <v>65</v>
      </c>
      <c r="I19" s="23">
        <v>91</v>
      </c>
      <c r="J19" s="23" t="s">
        <v>63</v>
      </c>
      <c r="K19" s="23">
        <v>86</v>
      </c>
      <c r="L19" s="23" t="s">
        <v>29</v>
      </c>
      <c r="M19" s="23">
        <v>96</v>
      </c>
      <c r="N19" s="23" t="s">
        <v>71</v>
      </c>
      <c r="O19" s="23">
        <v>89</v>
      </c>
      <c r="P19" s="16">
        <v>16</v>
      </c>
      <c r="Q19" s="23" t="s">
        <v>66</v>
      </c>
      <c r="R19" s="23">
        <v>90</v>
      </c>
      <c r="S19" s="23" t="s">
        <v>73</v>
      </c>
      <c r="T19" s="23">
        <v>90</v>
      </c>
      <c r="U19" s="23" t="s">
        <v>58</v>
      </c>
      <c r="V19" s="23">
        <v>87</v>
      </c>
      <c r="W19" s="23" t="s">
        <v>54</v>
      </c>
      <c r="X19" s="23">
        <v>83</v>
      </c>
      <c r="Y19" s="23" t="s">
        <v>72</v>
      </c>
      <c r="Z19" s="23">
        <v>79</v>
      </c>
      <c r="AA19" s="23" t="s">
        <v>80</v>
      </c>
      <c r="AB19" s="23">
        <v>84</v>
      </c>
      <c r="AC19" s="23" t="s">
        <v>72</v>
      </c>
      <c r="AD19" s="23">
        <v>82</v>
      </c>
      <c r="AE19" s="23" t="s">
        <v>81</v>
      </c>
      <c r="AF19" s="23">
        <v>87.6</v>
      </c>
      <c r="AG19" s="16">
        <v>16</v>
      </c>
      <c r="AH19" s="23" t="s">
        <v>75</v>
      </c>
      <c r="AI19" s="23">
        <v>100</v>
      </c>
      <c r="AJ19" s="23" t="s">
        <v>71</v>
      </c>
      <c r="AK19" s="23">
        <v>93.5</v>
      </c>
      <c r="AL19" s="23" t="s">
        <v>54</v>
      </c>
      <c r="AM19" s="23">
        <v>94.5</v>
      </c>
      <c r="AN19" s="23" t="s">
        <v>77</v>
      </c>
      <c r="AO19" s="23">
        <v>94</v>
      </c>
      <c r="AP19" s="23" t="s">
        <v>70</v>
      </c>
      <c r="AQ19" s="23">
        <v>94</v>
      </c>
    </row>
    <row r="20" spans="1:43" s="17" customFormat="1" ht="16.5" customHeight="1">
      <c r="A20" s="16">
        <v>17</v>
      </c>
      <c r="B20" s="23" t="s">
        <v>66</v>
      </c>
      <c r="C20" s="23">
        <v>98.5</v>
      </c>
      <c r="D20" s="23" t="s">
        <v>79</v>
      </c>
      <c r="E20" s="23">
        <v>89</v>
      </c>
      <c r="F20" s="23" t="s">
        <v>81</v>
      </c>
      <c r="G20" s="23">
        <v>84</v>
      </c>
      <c r="H20" s="23" t="s">
        <v>72</v>
      </c>
      <c r="I20" s="23">
        <v>91</v>
      </c>
      <c r="J20" s="23" t="s">
        <v>70</v>
      </c>
      <c r="K20" s="23">
        <v>86</v>
      </c>
      <c r="L20" s="23" t="s">
        <v>65</v>
      </c>
      <c r="M20" s="23">
        <v>96</v>
      </c>
      <c r="N20" s="23" t="s">
        <v>60</v>
      </c>
      <c r="O20" s="23">
        <v>88</v>
      </c>
      <c r="P20" s="16">
        <v>17</v>
      </c>
      <c r="Q20" s="23" t="s">
        <v>82</v>
      </c>
      <c r="R20" s="23">
        <v>90</v>
      </c>
      <c r="S20" s="23" t="s">
        <v>80</v>
      </c>
      <c r="T20" s="23">
        <v>90</v>
      </c>
      <c r="U20" s="23" t="s">
        <v>67</v>
      </c>
      <c r="V20" s="23">
        <v>87</v>
      </c>
      <c r="W20" s="23" t="s">
        <v>58</v>
      </c>
      <c r="X20" s="23">
        <v>82</v>
      </c>
      <c r="Y20" s="23" t="s">
        <v>29</v>
      </c>
      <c r="Z20" s="24">
        <v>77</v>
      </c>
      <c r="AA20" s="23" t="s">
        <v>72</v>
      </c>
      <c r="AB20" s="23">
        <v>83</v>
      </c>
      <c r="AC20" s="23" t="s">
        <v>71</v>
      </c>
      <c r="AD20" s="23">
        <v>81</v>
      </c>
      <c r="AE20" s="23" t="s">
        <v>63</v>
      </c>
      <c r="AF20" s="23">
        <v>87.4</v>
      </c>
      <c r="AG20" s="16">
        <v>17</v>
      </c>
      <c r="AH20" s="23" t="s">
        <v>76</v>
      </c>
      <c r="AI20" s="23">
        <v>100</v>
      </c>
      <c r="AJ20" s="23" t="s">
        <v>83</v>
      </c>
      <c r="AK20" s="23">
        <v>93</v>
      </c>
      <c r="AL20" s="23" t="s">
        <v>79</v>
      </c>
      <c r="AM20" s="23">
        <v>94.45</v>
      </c>
      <c r="AN20" s="23" t="s">
        <v>79</v>
      </c>
      <c r="AO20" s="23">
        <v>94</v>
      </c>
      <c r="AP20" s="23" t="s">
        <v>67</v>
      </c>
      <c r="AQ20" s="23">
        <v>93</v>
      </c>
    </row>
    <row r="21" spans="1:43" s="17" customFormat="1" ht="16.5" customHeight="1">
      <c r="A21" s="16">
        <v>18</v>
      </c>
      <c r="B21" s="23" t="s">
        <v>68</v>
      </c>
      <c r="C21" s="23">
        <v>98.5</v>
      </c>
      <c r="D21" s="23" t="s">
        <v>76</v>
      </c>
      <c r="E21" s="23">
        <v>88</v>
      </c>
      <c r="F21" s="23" t="s">
        <v>71</v>
      </c>
      <c r="G21" s="23">
        <v>83</v>
      </c>
      <c r="H21" s="23" t="s">
        <v>80</v>
      </c>
      <c r="I21" s="23">
        <v>91</v>
      </c>
      <c r="J21" s="23" t="s">
        <v>67</v>
      </c>
      <c r="K21" s="23">
        <v>85</v>
      </c>
      <c r="L21" s="23" t="s">
        <v>63</v>
      </c>
      <c r="M21" s="23">
        <v>95</v>
      </c>
      <c r="N21" s="23" t="s">
        <v>82</v>
      </c>
      <c r="O21" s="23">
        <v>88</v>
      </c>
      <c r="P21" s="16">
        <v>18</v>
      </c>
      <c r="Q21" s="23" t="s">
        <v>77</v>
      </c>
      <c r="R21" s="23">
        <v>84</v>
      </c>
      <c r="S21" s="23" t="s">
        <v>81</v>
      </c>
      <c r="T21" s="23">
        <v>90</v>
      </c>
      <c r="U21" s="23" t="s">
        <v>79</v>
      </c>
      <c r="V21" s="23">
        <v>87</v>
      </c>
      <c r="W21" s="23" t="s">
        <v>76</v>
      </c>
      <c r="X21" s="23">
        <v>81</v>
      </c>
      <c r="Y21" s="23" t="s">
        <v>57</v>
      </c>
      <c r="Z21" s="23">
        <v>75</v>
      </c>
      <c r="AA21" s="23" t="s">
        <v>64</v>
      </c>
      <c r="AB21" s="23">
        <v>81</v>
      </c>
      <c r="AC21" s="23" t="s">
        <v>80</v>
      </c>
      <c r="AD21" s="23">
        <v>80</v>
      </c>
      <c r="AE21" s="23" t="s">
        <v>77</v>
      </c>
      <c r="AF21" s="23">
        <v>87.1</v>
      </c>
      <c r="AG21" s="16">
        <v>18</v>
      </c>
      <c r="AH21" s="23" t="s">
        <v>77</v>
      </c>
      <c r="AI21" s="23">
        <v>100</v>
      </c>
      <c r="AJ21" s="23" t="s">
        <v>60</v>
      </c>
      <c r="AK21" s="23">
        <v>74</v>
      </c>
      <c r="AL21" s="23" t="s">
        <v>72</v>
      </c>
      <c r="AM21" s="23">
        <v>94.23</v>
      </c>
      <c r="AN21" s="23" t="s">
        <v>66</v>
      </c>
      <c r="AO21" s="23">
        <v>92</v>
      </c>
      <c r="AP21" s="23" t="s">
        <v>73</v>
      </c>
      <c r="AQ21" s="23">
        <v>93</v>
      </c>
    </row>
    <row r="22" spans="1:43" s="17" customFormat="1" ht="16.5" customHeight="1">
      <c r="A22" s="16">
        <v>19</v>
      </c>
      <c r="B22" s="23" t="s">
        <v>75</v>
      </c>
      <c r="C22" s="23">
        <v>98.5</v>
      </c>
      <c r="D22" s="23" t="s">
        <v>29</v>
      </c>
      <c r="E22" s="23">
        <v>87</v>
      </c>
      <c r="F22" s="23" t="s">
        <v>82</v>
      </c>
      <c r="G22" s="23">
        <v>79</v>
      </c>
      <c r="H22" s="23" t="s">
        <v>70</v>
      </c>
      <c r="I22" s="23">
        <v>90</v>
      </c>
      <c r="J22" s="23" t="s">
        <v>57</v>
      </c>
      <c r="K22" s="23">
        <v>85</v>
      </c>
      <c r="L22" s="23" t="s">
        <v>66</v>
      </c>
      <c r="M22" s="23">
        <v>95</v>
      </c>
      <c r="N22" s="23" t="s">
        <v>73</v>
      </c>
      <c r="O22" s="23">
        <v>87</v>
      </c>
      <c r="P22" s="16">
        <v>19</v>
      </c>
      <c r="Q22" s="23" t="s">
        <v>58</v>
      </c>
      <c r="R22" s="23">
        <v>80</v>
      </c>
      <c r="S22" s="23" t="s">
        <v>62</v>
      </c>
      <c r="T22" s="23">
        <v>89</v>
      </c>
      <c r="U22" s="23" t="s">
        <v>83</v>
      </c>
      <c r="V22" s="23">
        <v>87</v>
      </c>
      <c r="W22" s="23" t="s">
        <v>80</v>
      </c>
      <c r="X22" s="23">
        <v>80</v>
      </c>
      <c r="Y22" s="23" t="s">
        <v>60</v>
      </c>
      <c r="Z22" s="23">
        <v>75</v>
      </c>
      <c r="AA22" s="23" t="s">
        <v>79</v>
      </c>
      <c r="AB22" s="23">
        <v>78</v>
      </c>
      <c r="AC22" s="23" t="s">
        <v>29</v>
      </c>
      <c r="AD22" s="23">
        <v>79</v>
      </c>
      <c r="AE22" s="23" t="s">
        <v>64</v>
      </c>
      <c r="AF22" s="23">
        <v>86.8</v>
      </c>
      <c r="AG22" s="16">
        <v>19</v>
      </c>
      <c r="AH22" s="23" t="s">
        <v>78</v>
      </c>
      <c r="AI22" s="23">
        <v>100</v>
      </c>
      <c r="AJ22" s="23" t="s">
        <v>68</v>
      </c>
      <c r="AK22" s="23">
        <v>74</v>
      </c>
      <c r="AL22" s="23" t="s">
        <v>78</v>
      </c>
      <c r="AM22" s="23">
        <v>94</v>
      </c>
      <c r="AN22" s="23" t="s">
        <v>68</v>
      </c>
      <c r="AO22" s="23">
        <v>92</v>
      </c>
      <c r="AP22" s="23" t="s">
        <v>82</v>
      </c>
      <c r="AQ22" s="23">
        <v>93</v>
      </c>
    </row>
    <row r="23" spans="1:43" s="17" customFormat="1" ht="16.5" customHeight="1">
      <c r="A23" s="16">
        <v>20</v>
      </c>
      <c r="B23" s="23" t="s">
        <v>82</v>
      </c>
      <c r="C23" s="23">
        <v>98.5</v>
      </c>
      <c r="D23" s="23" t="s">
        <v>68</v>
      </c>
      <c r="E23" s="23">
        <v>87</v>
      </c>
      <c r="F23" s="23" t="s">
        <v>62</v>
      </c>
      <c r="G23" s="23">
        <v>78</v>
      </c>
      <c r="H23" s="23" t="s">
        <v>57</v>
      </c>
      <c r="I23" s="23">
        <v>89</v>
      </c>
      <c r="J23" s="23" t="s">
        <v>54</v>
      </c>
      <c r="K23" s="23">
        <v>85</v>
      </c>
      <c r="L23" s="23" t="s">
        <v>67</v>
      </c>
      <c r="M23" s="23">
        <v>95</v>
      </c>
      <c r="N23" s="23" t="s">
        <v>66</v>
      </c>
      <c r="O23" s="23">
        <v>86</v>
      </c>
      <c r="P23" s="16">
        <v>20</v>
      </c>
      <c r="Q23" s="23" t="s">
        <v>65</v>
      </c>
      <c r="R23" s="23">
        <v>76</v>
      </c>
      <c r="S23" s="23" t="s">
        <v>63</v>
      </c>
      <c r="T23" s="23">
        <v>89</v>
      </c>
      <c r="U23" s="23" t="s">
        <v>57</v>
      </c>
      <c r="V23" s="23">
        <v>86</v>
      </c>
      <c r="W23" s="23" t="s">
        <v>59</v>
      </c>
      <c r="X23" s="23">
        <v>79</v>
      </c>
      <c r="Y23" s="23" t="s">
        <v>65</v>
      </c>
      <c r="Z23" s="23">
        <v>75</v>
      </c>
      <c r="AA23" s="23" t="s">
        <v>67</v>
      </c>
      <c r="AB23" s="23">
        <v>76</v>
      </c>
      <c r="AC23" s="23" t="s">
        <v>67</v>
      </c>
      <c r="AD23" s="23">
        <v>78</v>
      </c>
      <c r="AE23" s="23" t="s">
        <v>60</v>
      </c>
      <c r="AF23" s="23">
        <v>84.3</v>
      </c>
      <c r="AG23" s="16">
        <v>20</v>
      </c>
      <c r="AH23" s="23" t="s">
        <v>79</v>
      </c>
      <c r="AI23" s="23">
        <v>100</v>
      </c>
      <c r="AJ23" s="23" t="s">
        <v>77</v>
      </c>
      <c r="AK23" s="23">
        <v>74</v>
      </c>
      <c r="AL23" s="23" t="s">
        <v>64</v>
      </c>
      <c r="AM23" s="23">
        <v>93.93</v>
      </c>
      <c r="AN23" s="23" t="s">
        <v>70</v>
      </c>
      <c r="AO23" s="23">
        <v>92</v>
      </c>
      <c r="AP23" s="23" t="s">
        <v>57</v>
      </c>
      <c r="AQ23" s="23">
        <v>92</v>
      </c>
    </row>
    <row r="24" spans="1:43" s="17" customFormat="1" ht="16.5" customHeight="1">
      <c r="A24" s="16">
        <v>21</v>
      </c>
      <c r="B24" s="23" t="s">
        <v>72</v>
      </c>
      <c r="C24" s="23">
        <v>98</v>
      </c>
      <c r="D24" s="23" t="s">
        <v>67</v>
      </c>
      <c r="E24" s="23">
        <v>79</v>
      </c>
      <c r="F24" s="23" t="s">
        <v>63</v>
      </c>
      <c r="G24" s="23">
        <v>77</v>
      </c>
      <c r="H24" s="23" t="s">
        <v>71</v>
      </c>
      <c r="I24" s="23">
        <v>89</v>
      </c>
      <c r="J24" s="23" t="s">
        <v>82</v>
      </c>
      <c r="K24" s="23">
        <v>85</v>
      </c>
      <c r="L24" s="23" t="s">
        <v>57</v>
      </c>
      <c r="M24" s="23">
        <v>89</v>
      </c>
      <c r="N24" s="23" t="s">
        <v>29</v>
      </c>
      <c r="O24" s="23">
        <v>85</v>
      </c>
      <c r="P24" s="16">
        <v>21</v>
      </c>
      <c r="Q24" s="23" t="s">
        <v>70</v>
      </c>
      <c r="R24" s="23">
        <v>74</v>
      </c>
      <c r="S24" s="23" t="s">
        <v>77</v>
      </c>
      <c r="T24" s="23">
        <v>89</v>
      </c>
      <c r="U24" s="23" t="s">
        <v>59</v>
      </c>
      <c r="V24" s="23">
        <v>86</v>
      </c>
      <c r="W24" s="23" t="s">
        <v>81</v>
      </c>
      <c r="X24" s="23">
        <v>76</v>
      </c>
      <c r="Y24" s="23" t="s">
        <v>62</v>
      </c>
      <c r="Z24" s="23">
        <v>74</v>
      </c>
      <c r="AA24" s="23" t="s">
        <v>82</v>
      </c>
      <c r="AB24" s="23">
        <v>76</v>
      </c>
      <c r="AC24" s="23" t="s">
        <v>81</v>
      </c>
      <c r="AD24" s="23">
        <v>77</v>
      </c>
      <c r="AE24" s="23" t="s">
        <v>83</v>
      </c>
      <c r="AF24" s="23">
        <v>84.2</v>
      </c>
      <c r="AG24" s="16">
        <v>21</v>
      </c>
      <c r="AH24" s="23" t="s">
        <v>80</v>
      </c>
      <c r="AI24" s="23">
        <v>100</v>
      </c>
      <c r="AJ24" s="23" t="s">
        <v>78</v>
      </c>
      <c r="AK24" s="23">
        <v>74</v>
      </c>
      <c r="AL24" s="23" t="s">
        <v>71</v>
      </c>
      <c r="AM24" s="23">
        <v>93.83</v>
      </c>
      <c r="AN24" s="23" t="s">
        <v>72</v>
      </c>
      <c r="AO24" s="23">
        <v>92</v>
      </c>
      <c r="AP24" s="23" t="s">
        <v>59</v>
      </c>
      <c r="AQ24" s="23">
        <v>92</v>
      </c>
    </row>
    <row r="25" spans="1:43" s="17" customFormat="1" ht="16.5" customHeight="1">
      <c r="A25" s="16">
        <v>22</v>
      </c>
      <c r="B25" s="23" t="s">
        <v>77</v>
      </c>
      <c r="C25" s="23">
        <v>98</v>
      </c>
      <c r="D25" s="23" t="s">
        <v>71</v>
      </c>
      <c r="E25" s="23">
        <v>79</v>
      </c>
      <c r="F25" s="23" t="s">
        <v>70</v>
      </c>
      <c r="G25" s="23">
        <v>77</v>
      </c>
      <c r="H25" s="23" t="s">
        <v>79</v>
      </c>
      <c r="I25" s="23">
        <v>89</v>
      </c>
      <c r="J25" s="23" t="s">
        <v>76</v>
      </c>
      <c r="K25" s="23">
        <v>60</v>
      </c>
      <c r="L25" s="23" t="s">
        <v>72</v>
      </c>
      <c r="M25" s="23">
        <v>74</v>
      </c>
      <c r="N25" s="23" t="s">
        <v>78</v>
      </c>
      <c r="O25" s="23">
        <v>84</v>
      </c>
      <c r="P25" s="16">
        <v>22</v>
      </c>
      <c r="Q25" s="23" t="s">
        <v>80</v>
      </c>
      <c r="R25" s="23">
        <v>72</v>
      </c>
      <c r="S25" s="23" t="s">
        <v>78</v>
      </c>
      <c r="T25" s="23">
        <v>89</v>
      </c>
      <c r="U25" s="23" t="s">
        <v>72</v>
      </c>
      <c r="V25" s="23">
        <v>86</v>
      </c>
      <c r="W25" s="23" t="s">
        <v>75</v>
      </c>
      <c r="X25" s="23">
        <v>74</v>
      </c>
      <c r="Y25" s="23" t="s">
        <v>75</v>
      </c>
      <c r="Z25" s="23">
        <v>72</v>
      </c>
      <c r="AA25" s="23" t="s">
        <v>66</v>
      </c>
      <c r="AB25" s="23">
        <v>74</v>
      </c>
      <c r="AC25" s="23" t="s">
        <v>58</v>
      </c>
      <c r="AD25" s="23">
        <v>76</v>
      </c>
      <c r="AE25" s="23" t="s">
        <v>73</v>
      </c>
      <c r="AF25" s="23">
        <v>83.3</v>
      </c>
      <c r="AG25" s="16">
        <v>22</v>
      </c>
      <c r="AH25" s="23" t="s">
        <v>81</v>
      </c>
      <c r="AI25" s="23">
        <v>100</v>
      </c>
      <c r="AJ25" s="23" t="s">
        <v>80</v>
      </c>
      <c r="AK25" s="23">
        <v>74</v>
      </c>
      <c r="AL25" s="23" t="s">
        <v>77</v>
      </c>
      <c r="AM25" s="23">
        <v>93.725</v>
      </c>
      <c r="AN25" s="23" t="s">
        <v>76</v>
      </c>
      <c r="AO25" s="23">
        <v>92</v>
      </c>
      <c r="AP25" s="23" t="s">
        <v>64</v>
      </c>
      <c r="AQ25" s="23">
        <v>92</v>
      </c>
    </row>
    <row r="26" spans="1:43" s="17" customFormat="1" ht="16.5" customHeight="1">
      <c r="A26" s="16">
        <v>23</v>
      </c>
      <c r="B26" s="23" t="s">
        <v>62</v>
      </c>
      <c r="C26" s="23">
        <v>97</v>
      </c>
      <c r="D26" s="23" t="s">
        <v>73</v>
      </c>
      <c r="E26" s="23">
        <v>79</v>
      </c>
      <c r="F26" s="23" t="s">
        <v>29</v>
      </c>
      <c r="G26" s="23">
        <v>75</v>
      </c>
      <c r="H26" s="23" t="s">
        <v>78</v>
      </c>
      <c r="I26" s="23">
        <v>88</v>
      </c>
      <c r="J26" s="23" t="s">
        <v>71</v>
      </c>
      <c r="K26" s="23">
        <v>60</v>
      </c>
      <c r="L26" s="23" t="s">
        <v>79</v>
      </c>
      <c r="M26" s="23">
        <v>74</v>
      </c>
      <c r="N26" s="23" t="s">
        <v>83</v>
      </c>
      <c r="O26" s="23">
        <v>84</v>
      </c>
      <c r="P26" s="16">
        <v>23</v>
      </c>
      <c r="Q26" s="23" t="s">
        <v>76</v>
      </c>
      <c r="R26" s="23">
        <v>69</v>
      </c>
      <c r="S26" s="23" t="s">
        <v>79</v>
      </c>
      <c r="T26" s="23">
        <v>89</v>
      </c>
      <c r="U26" s="23" t="s">
        <v>73</v>
      </c>
      <c r="V26" s="23">
        <v>86</v>
      </c>
      <c r="W26" s="23" t="s">
        <v>72</v>
      </c>
      <c r="X26" s="23">
        <v>73</v>
      </c>
      <c r="Y26" s="23" t="s">
        <v>70</v>
      </c>
      <c r="Z26" s="23">
        <v>70</v>
      </c>
      <c r="AA26" s="23" t="s">
        <v>81</v>
      </c>
      <c r="AB26" s="23">
        <v>72</v>
      </c>
      <c r="AC26" s="23" t="s">
        <v>70</v>
      </c>
      <c r="AD26" s="23">
        <v>76</v>
      </c>
      <c r="AE26" s="23" t="s">
        <v>80</v>
      </c>
      <c r="AF26" s="23">
        <v>83.3</v>
      </c>
      <c r="AG26" s="16">
        <v>23</v>
      </c>
      <c r="AH26" s="23" t="s">
        <v>82</v>
      </c>
      <c r="AI26" s="23">
        <v>100</v>
      </c>
      <c r="AJ26" s="23" t="s">
        <v>81</v>
      </c>
      <c r="AK26" s="23">
        <v>74</v>
      </c>
      <c r="AL26" s="23" t="s">
        <v>81</v>
      </c>
      <c r="AM26" s="23">
        <v>93.34</v>
      </c>
      <c r="AN26" s="23" t="s">
        <v>83</v>
      </c>
      <c r="AO26" s="23">
        <v>92</v>
      </c>
      <c r="AP26" s="23" t="s">
        <v>81</v>
      </c>
      <c r="AQ26" s="23">
        <v>92</v>
      </c>
    </row>
    <row r="27" spans="1:43" s="17" customFormat="1" ht="16.5" customHeight="1">
      <c r="A27" s="16">
        <v>24</v>
      </c>
      <c r="B27" s="23" t="s">
        <v>70</v>
      </c>
      <c r="C27" s="23">
        <v>95</v>
      </c>
      <c r="D27" s="23" t="s">
        <v>77</v>
      </c>
      <c r="E27" s="23">
        <v>79</v>
      </c>
      <c r="F27" s="23" t="s">
        <v>68</v>
      </c>
      <c r="G27" s="23">
        <v>74</v>
      </c>
      <c r="H27" s="23" t="s">
        <v>59</v>
      </c>
      <c r="I27" s="23">
        <v>87</v>
      </c>
      <c r="J27" s="23" t="s">
        <v>81</v>
      </c>
      <c r="K27" s="23" t="s">
        <v>69</v>
      </c>
      <c r="L27" s="23" t="s">
        <v>80</v>
      </c>
      <c r="M27" s="23">
        <v>74</v>
      </c>
      <c r="N27" s="23" t="s">
        <v>62</v>
      </c>
      <c r="O27" s="23">
        <v>83</v>
      </c>
      <c r="P27" s="16">
        <v>24</v>
      </c>
      <c r="Q27" s="23" t="s">
        <v>78</v>
      </c>
      <c r="R27" s="23">
        <v>59</v>
      </c>
      <c r="S27" s="23" t="s">
        <v>82</v>
      </c>
      <c r="T27" s="23">
        <v>88</v>
      </c>
      <c r="U27" s="23" t="s">
        <v>75</v>
      </c>
      <c r="V27" s="23">
        <v>86</v>
      </c>
      <c r="W27" s="23" t="s">
        <v>71</v>
      </c>
      <c r="X27" s="23">
        <v>72</v>
      </c>
      <c r="Y27" s="23" t="s">
        <v>82</v>
      </c>
      <c r="Z27" s="23">
        <v>70</v>
      </c>
      <c r="AA27" s="23" t="s">
        <v>78</v>
      </c>
      <c r="AB27" s="23">
        <v>68</v>
      </c>
      <c r="AC27" s="23" t="s">
        <v>73</v>
      </c>
      <c r="AD27" s="23">
        <v>75</v>
      </c>
      <c r="AE27" s="23" t="s">
        <v>68</v>
      </c>
      <c r="AF27" s="23">
        <v>83</v>
      </c>
      <c r="AG27" s="16">
        <v>24</v>
      </c>
      <c r="AH27" s="23" t="s">
        <v>83</v>
      </c>
      <c r="AI27" s="23">
        <v>100</v>
      </c>
      <c r="AJ27" s="23" t="s">
        <v>76</v>
      </c>
      <c r="AK27" s="23">
        <v>70</v>
      </c>
      <c r="AL27" s="23" t="s">
        <v>29</v>
      </c>
      <c r="AM27" s="23">
        <v>93</v>
      </c>
      <c r="AN27" s="23" t="s">
        <v>59</v>
      </c>
      <c r="AO27" s="23">
        <v>90</v>
      </c>
      <c r="AP27" s="23" t="s">
        <v>75</v>
      </c>
      <c r="AQ27" s="23">
        <v>91</v>
      </c>
    </row>
    <row r="28" spans="1:43" s="17" customFormat="1" ht="16.5" customHeight="1">
      <c r="A28" s="16">
        <v>25</v>
      </c>
      <c r="B28" s="23" t="s">
        <v>81</v>
      </c>
      <c r="C28" s="23">
        <v>95</v>
      </c>
      <c r="D28" s="23" t="s">
        <v>81</v>
      </c>
      <c r="E28" s="23">
        <v>79</v>
      </c>
      <c r="F28" s="23" t="s">
        <v>73</v>
      </c>
      <c r="G28" s="23">
        <v>74</v>
      </c>
      <c r="H28" s="23" t="s">
        <v>73</v>
      </c>
      <c r="I28" s="23">
        <v>87</v>
      </c>
      <c r="J28" s="23" t="s">
        <v>75</v>
      </c>
      <c r="K28" s="23" t="s">
        <v>69</v>
      </c>
      <c r="L28" s="23" t="s">
        <v>73</v>
      </c>
      <c r="M28" s="23">
        <v>59</v>
      </c>
      <c r="N28" s="23" t="s">
        <v>68</v>
      </c>
      <c r="O28" s="23">
        <v>83</v>
      </c>
      <c r="P28" s="16">
        <v>25</v>
      </c>
      <c r="Q28" s="23" t="s">
        <v>79</v>
      </c>
      <c r="R28" s="23">
        <v>59</v>
      </c>
      <c r="S28" s="23" t="s">
        <v>75</v>
      </c>
      <c r="T28" s="23">
        <v>87</v>
      </c>
      <c r="U28" s="23" t="s">
        <v>68</v>
      </c>
      <c r="V28" s="23">
        <v>85</v>
      </c>
      <c r="W28" s="23" t="s">
        <v>77</v>
      </c>
      <c r="X28" s="23">
        <v>71</v>
      </c>
      <c r="Y28" s="23" t="s">
        <v>64</v>
      </c>
      <c r="Z28" s="23">
        <v>66</v>
      </c>
      <c r="AA28" s="23" t="s">
        <v>83</v>
      </c>
      <c r="AB28" s="23">
        <v>66</v>
      </c>
      <c r="AC28" s="23" t="s">
        <v>79</v>
      </c>
      <c r="AD28" s="23">
        <v>74</v>
      </c>
      <c r="AE28" s="23" t="s">
        <v>82</v>
      </c>
      <c r="AF28" s="23">
        <v>80.1</v>
      </c>
      <c r="AG28" s="16">
        <v>25</v>
      </c>
      <c r="AH28" s="23" t="s">
        <v>65</v>
      </c>
      <c r="AI28" s="23">
        <v>89</v>
      </c>
      <c r="AJ28" s="23" t="s">
        <v>82</v>
      </c>
      <c r="AK28" s="23">
        <v>70</v>
      </c>
      <c r="AL28" s="23" t="s">
        <v>68</v>
      </c>
      <c r="AM28" s="23">
        <v>93</v>
      </c>
      <c r="AN28" s="23" t="s">
        <v>82</v>
      </c>
      <c r="AO28" s="23">
        <v>90</v>
      </c>
      <c r="AP28" s="23" t="s">
        <v>68</v>
      </c>
      <c r="AQ28" s="23">
        <v>90</v>
      </c>
    </row>
    <row r="29" spans="1:43" s="17" customFormat="1" ht="16.5" customHeight="1">
      <c r="A29" s="16">
        <v>26</v>
      </c>
      <c r="B29" s="23" t="s">
        <v>67</v>
      </c>
      <c r="C29" s="23">
        <v>92</v>
      </c>
      <c r="D29" s="23" t="s">
        <v>83</v>
      </c>
      <c r="E29" s="23">
        <v>79</v>
      </c>
      <c r="F29" s="23" t="s">
        <v>83</v>
      </c>
      <c r="G29" s="23">
        <v>74</v>
      </c>
      <c r="H29" s="23" t="s">
        <v>83</v>
      </c>
      <c r="I29" s="23">
        <v>85</v>
      </c>
      <c r="J29" s="23" t="s">
        <v>68</v>
      </c>
      <c r="K29" s="23" t="s">
        <v>69</v>
      </c>
      <c r="L29" s="23" t="s">
        <v>83</v>
      </c>
      <c r="M29" s="23">
        <v>59</v>
      </c>
      <c r="N29" s="23" t="s">
        <v>76</v>
      </c>
      <c r="O29" s="23">
        <v>83</v>
      </c>
      <c r="P29" s="16">
        <v>26</v>
      </c>
      <c r="Q29" s="23" t="s">
        <v>83</v>
      </c>
      <c r="R29" s="23">
        <v>59</v>
      </c>
      <c r="S29" s="23" t="s">
        <v>83</v>
      </c>
      <c r="T29" s="23">
        <v>87</v>
      </c>
      <c r="U29" s="23" t="s">
        <v>81</v>
      </c>
      <c r="V29" s="23">
        <v>85</v>
      </c>
      <c r="W29" s="23" t="s">
        <v>64</v>
      </c>
      <c r="X29" s="23">
        <v>70</v>
      </c>
      <c r="Y29" s="23" t="s">
        <v>83</v>
      </c>
      <c r="Z29" s="23">
        <v>66</v>
      </c>
      <c r="AA29" s="23" t="s">
        <v>75</v>
      </c>
      <c r="AB29" s="23">
        <v>64</v>
      </c>
      <c r="AC29" s="23" t="s">
        <v>63</v>
      </c>
      <c r="AD29" s="23">
        <v>72</v>
      </c>
      <c r="AE29" s="23" t="s">
        <v>78</v>
      </c>
      <c r="AF29" s="23">
        <v>76.7</v>
      </c>
      <c r="AG29" s="16">
        <v>26</v>
      </c>
      <c r="AH29" s="23" t="s">
        <v>64</v>
      </c>
      <c r="AI29" s="23">
        <v>88</v>
      </c>
      <c r="AJ29" s="23" t="s">
        <v>75</v>
      </c>
      <c r="AK29" s="23">
        <v>69</v>
      </c>
      <c r="AL29" s="23" t="s">
        <v>82</v>
      </c>
      <c r="AM29" s="23">
        <v>91.5</v>
      </c>
      <c r="AN29" s="23" t="s">
        <v>81</v>
      </c>
      <c r="AO29" s="23">
        <v>89</v>
      </c>
      <c r="AP29" s="23" t="s">
        <v>83</v>
      </c>
      <c r="AQ29" s="23">
        <v>90</v>
      </c>
    </row>
  </sheetData>
  <sheetProtection/>
  <mergeCells count="26">
    <mergeCell ref="AL2:AM2"/>
    <mergeCell ref="AN2:AO2"/>
    <mergeCell ref="AP2:AQ2"/>
    <mergeCell ref="AG2:AG3"/>
    <mergeCell ref="AC2:AD2"/>
    <mergeCell ref="AE2:AF2"/>
    <mergeCell ref="AH2:AI2"/>
    <mergeCell ref="AJ2:AK2"/>
    <mergeCell ref="U2:V2"/>
    <mergeCell ref="W2:X2"/>
    <mergeCell ref="Y2:Z2"/>
    <mergeCell ref="AA2:AB2"/>
    <mergeCell ref="N2:O2"/>
    <mergeCell ref="Q2:R2"/>
    <mergeCell ref="S2:T2"/>
    <mergeCell ref="P2:P3"/>
    <mergeCell ref="A1:O1"/>
    <mergeCell ref="P1:AF1"/>
    <mergeCell ref="AG1:AQ1"/>
    <mergeCell ref="A2:A3"/>
    <mergeCell ref="B2:C2"/>
    <mergeCell ref="D2:E2"/>
    <mergeCell ref="F2:G2"/>
    <mergeCell ref="H2:I2"/>
    <mergeCell ref="J2:K2"/>
    <mergeCell ref="L2:M2"/>
  </mergeCells>
  <printOptions/>
  <pageMargins left="0.99" right="0.41" top="0.39" bottom="0.3" header="0.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肖君丽</cp:lastModifiedBy>
  <cp:lastPrinted>2016-01-08T03:29:38Z</cp:lastPrinted>
  <dcterms:created xsi:type="dcterms:W3CDTF">1996-12-17T01:32:42Z</dcterms:created>
  <dcterms:modified xsi:type="dcterms:W3CDTF">2016-01-08T03:31:34Z</dcterms:modified>
  <cp:category/>
  <cp:version/>
  <cp:contentType/>
  <cp:contentStatus/>
</cp:coreProperties>
</file>